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60D1D45E-9FA0-4F17-AB76-7020689F9859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 s="1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 s="1"/>
  <c r="L32" i="7"/>
  <c r="L31" i="7"/>
  <c r="M31" i="7"/>
  <c r="N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N31" i="12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40" i="17" l="1"/>
  <c r="AC30" i="9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<sst xmlns="http://schemas.openxmlformats.org/spreadsheetml/2006/main" count="3300" uniqueCount="40">
  <si>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</si>
  <si>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</si>
  <si>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</si>
  <si>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</si>
  <si>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</si>
  <si>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</si>
  <si>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</si>
  <si>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</si>
  <si>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</si>
  <si>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</si>
  <si>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</si>
  <si>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</si>
  <si>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</si>
  <si>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</si>
  <si>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</si>
  <si>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</si>
  <si>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</si>
  <si>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</si>
  <si>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</si>
  <si>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</si>
  <si>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</si>
  <si>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</si>
  <si>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</si>
  <si>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</si>
  <si>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</si>
  <si>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</si>
  <si>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</si>
  <si>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</si>
  <si>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</si>
  <si>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</si>
  <si>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</si>
  <si>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</si>
  <si>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</si>
  <si>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</si>
  <si>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</si>
  <si>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</si>
  <si>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</si>
  <si>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</si>
  <si>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</si>
  <si>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2018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</si>
</sst>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5171190.0000000009</v>
      </c>
      <c r="C15" s="2"/>
      <c r="D15" s="2">
        <v>2300500</v>
      </c>
      <c r="E15" s="2"/>
      <c r="F15" s="2">
        <v>7122000</v>
      </c>
      <c r="G15" s="2"/>
      <c r="H15" s="2">
        <v>13455154.999999996</v>
      </c>
      <c r="I15" s="2"/>
      <c r="J15" s="2"/>
      <c r="K15" s="2"/>
      <c r="L15" s="1">
        <f>B15+D15+F15+H15+J15</f>
        <v>28048844.999999996</v>
      </c>
      <c r="M15" s="13">
        <f>C15+E15+G15+I15+K15</f>
        <v>0</v>
      </c>
      <c r="N15" s="14">
        <f>L15+M15</f>
        <v>28048844.999999996</v>
      </c>
      <c r="P15" s="3" t="s">
        <v>12</v>
      </c>
      <c r="Q15" s="2">
        <v>1167</v>
      </c>
      <c r="R15" s="2">
        <v>0</v>
      </c>
      <c r="S15" s="2">
        <v>428</v>
      </c>
      <c r="T15" s="2">
        <v>0</v>
      </c>
      <c r="U15" s="2">
        <v>644</v>
      </c>
      <c r="V15" s="2">
        <v>0</v>
      </c>
      <c r="W15" s="2">
        <v>3692</v>
      </c>
      <c r="X15" s="2">
        <v>0</v>
      </c>
      <c r="Y15" s="2">
        <v>0</v>
      </c>
      <c r="Z15" s="2">
        <v>0</v>
      </c>
      <c r="AA15" s="1">
        <f>Q15+S15+U15+W15+Y15</f>
        <v>5931</v>
      </c>
      <c r="AB15" s="13">
        <f>R15+T15+V15+X15+Z15</f>
        <v>0</v>
      </c>
      <c r="AC15" s="14">
        <f>AA15+AB15</f>
        <v>5931</v>
      </c>
      <c r="AE15" s="3" t="s">
        <v>12</v>
      </c>
      <c r="AF15" s="2">
        <f>IFERROR(B15/Q15, "N.A.")</f>
        <v>4431.1825192802062</v>
      </c>
      <c r="AG15" s="2" t="str">
        <f t="shared" ref="AG15:AP19" si="0">IFERROR(C15/R15, "N.A.")</f>
        <v>N.A.</v>
      </c>
      <c r="AH15" s="2">
        <f t="shared" si="0"/>
        <v>5375</v>
      </c>
      <c r="AI15" s="2" t="str">
        <f t="shared" si="0"/>
        <v>N.A.</v>
      </c>
      <c r="AJ15" s="2">
        <f t="shared" si="0"/>
        <v>11059.006211180124</v>
      </c>
      <c r="AK15" s="2" t="str">
        <f t="shared" si="0"/>
        <v>N.A.</v>
      </c>
      <c r="AL15" s="2">
        <f t="shared" si="0"/>
        <v>3644.4081798483198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4729.1932220536164</v>
      </c>
      <c r="AQ15" s="13" t="str">
        <f t="shared" ref="AQ15" si="1">IFERROR(M15/AB15, "N.A.")</f>
        <v>N.A.</v>
      </c>
      <c r="AR15" s="14">
        <f t="shared" ref="AR15" si="2">IFERROR(N15/AC15, "N.A.")</f>
        <v>4729.1932220536164</v>
      </c>
    </row>
    <row r="16" spans="1:44" ht="15" customHeight="1" thickBot="1" x14ac:dyDescent="0.3">
      <c r="A16" s="3" t="s">
        <v>13</v>
      </c>
      <c r="B16" s="2">
        <v>11200910.000000002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11200910.000000002</v>
      </c>
      <c r="M16" s="13">
        <f t="shared" ref="M16:M18" si="4">C16+E16+G16+I16+K16</f>
        <v>0</v>
      </c>
      <c r="N16" s="14">
        <f t="shared" ref="N16:N18" si="5">L16+M16</f>
        <v>11200910.000000002</v>
      </c>
      <c r="P16" s="3" t="s">
        <v>13</v>
      </c>
      <c r="Q16" s="2">
        <v>2569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2569</v>
      </c>
      <c r="AB16" s="13">
        <f t="shared" ref="AB16:AB18" si="7">R16+T16+V16+X16+Z16</f>
        <v>0</v>
      </c>
      <c r="AC16" s="14">
        <f t="shared" ref="AC16:AC18" si="8">AA16+AB16</f>
        <v>2569</v>
      </c>
      <c r="AE16" s="3" t="s">
        <v>13</v>
      </c>
      <c r="AF16" s="2">
        <f t="shared" ref="AF16:AF19" si="9">IFERROR(B16/Q16, "N.A.")</f>
        <v>4360.0272479564037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4360.0272479564037</v>
      </c>
      <c r="AQ16" s="13" t="str">
        <f t="shared" ref="AQ16:AQ18" si="11">IFERROR(M16/AB16, "N.A.")</f>
        <v>N.A.</v>
      </c>
      <c r="AR16" s="14">
        <f t="shared" ref="AR16:AR18" si="12">IFERROR(N16/AC16, "N.A.")</f>
        <v>4360.0272479564037</v>
      </c>
    </row>
    <row r="17" spans="1:44" ht="15" customHeight="1" thickBot="1" x14ac:dyDescent="0.3">
      <c r="A17" s="3" t="s">
        <v>14</v>
      </c>
      <c r="B17" s="2">
        <v>32006059.999999993</v>
      </c>
      <c r="C17" s="2">
        <v>146515305</v>
      </c>
      <c r="D17" s="2">
        <v>6415239.9999999991</v>
      </c>
      <c r="E17" s="2">
        <v>6195600</v>
      </c>
      <c r="F17" s="2"/>
      <c r="G17" s="2">
        <v>20512000.000000004</v>
      </c>
      <c r="H17" s="2"/>
      <c r="I17" s="2">
        <v>11533000</v>
      </c>
      <c r="J17" s="2">
        <v>0</v>
      </c>
      <c r="K17" s="2"/>
      <c r="L17" s="1">
        <f t="shared" si="3"/>
        <v>38421299.999999993</v>
      </c>
      <c r="M17" s="13">
        <f t="shared" si="4"/>
        <v>184755905</v>
      </c>
      <c r="N17" s="14">
        <f t="shared" si="5"/>
        <v>223177205</v>
      </c>
      <c r="P17" s="3" t="s">
        <v>14</v>
      </c>
      <c r="Q17" s="2">
        <v>7909</v>
      </c>
      <c r="R17" s="2">
        <v>25628</v>
      </c>
      <c r="S17" s="2">
        <v>2081</v>
      </c>
      <c r="T17" s="2">
        <v>893</v>
      </c>
      <c r="U17" s="2">
        <v>0</v>
      </c>
      <c r="V17" s="2">
        <v>1839</v>
      </c>
      <c r="W17" s="2">
        <v>0</v>
      </c>
      <c r="X17" s="2">
        <v>1805</v>
      </c>
      <c r="Y17" s="2">
        <v>663</v>
      </c>
      <c r="Z17" s="2">
        <v>0</v>
      </c>
      <c r="AA17" s="1">
        <f t="shared" si="6"/>
        <v>10653</v>
      </c>
      <c r="AB17" s="13">
        <f t="shared" si="7"/>
        <v>30165</v>
      </c>
      <c r="AC17" s="14">
        <f t="shared" si="8"/>
        <v>40818</v>
      </c>
      <c r="AE17" s="3" t="s">
        <v>14</v>
      </c>
      <c r="AF17" s="2">
        <f t="shared" si="9"/>
        <v>4046.7897332153234</v>
      </c>
      <c r="AG17" s="2">
        <f t="shared" si="0"/>
        <v>5717.0011315748397</v>
      </c>
      <c r="AH17" s="2">
        <f t="shared" si="0"/>
        <v>3082.7679000480534</v>
      </c>
      <c r="AI17" s="2">
        <f t="shared" si="0"/>
        <v>6937.9619260918253</v>
      </c>
      <c r="AJ17" s="2" t="str">
        <f t="shared" si="0"/>
        <v>N.A.</v>
      </c>
      <c r="AK17" s="2">
        <f t="shared" si="0"/>
        <v>11153.887982599241</v>
      </c>
      <c r="AL17" s="2" t="str">
        <f t="shared" si="0"/>
        <v>N.A.</v>
      </c>
      <c r="AM17" s="2">
        <f t="shared" si="0"/>
        <v>6389.4736842105267</v>
      </c>
      <c r="AN17" s="2">
        <f t="shared" si="0"/>
        <v>0</v>
      </c>
      <c r="AO17" s="2" t="str">
        <f t="shared" si="0"/>
        <v>N.A.</v>
      </c>
      <c r="AP17" s="15">
        <f t="shared" si="10"/>
        <v>3606.6178541255977</v>
      </c>
      <c r="AQ17" s="13">
        <f t="shared" si="11"/>
        <v>6124.8435272667002</v>
      </c>
      <c r="AR17" s="14">
        <f t="shared" si="12"/>
        <v>5467.6173501886424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1115000</v>
      </c>
      <c r="I18" s="2"/>
      <c r="J18" s="2"/>
      <c r="K18" s="2"/>
      <c r="L18" s="1">
        <f t="shared" si="3"/>
        <v>1115000</v>
      </c>
      <c r="M18" s="13">
        <f t="shared" si="4"/>
        <v>0</v>
      </c>
      <c r="N18" s="14">
        <f t="shared" si="5"/>
        <v>1115000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223</v>
      </c>
      <c r="X18" s="2">
        <v>0</v>
      </c>
      <c r="Y18" s="2">
        <v>0</v>
      </c>
      <c r="Z18" s="2">
        <v>0</v>
      </c>
      <c r="AA18" s="1">
        <f t="shared" si="6"/>
        <v>223</v>
      </c>
      <c r="AB18" s="13">
        <f t="shared" si="7"/>
        <v>0</v>
      </c>
      <c r="AC18" s="17">
        <f t="shared" si="8"/>
        <v>223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5000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5000</v>
      </c>
      <c r="AQ18" s="13" t="str">
        <f t="shared" si="11"/>
        <v>N.A.</v>
      </c>
      <c r="AR18" s="14">
        <f t="shared" si="12"/>
        <v>5000</v>
      </c>
    </row>
    <row r="19" spans="1:44" ht="15" customHeight="1" thickBot="1" x14ac:dyDescent="0.3">
      <c r="A19" s="4" t="s">
        <v>16</v>
      </c>
      <c r="B19" s="2">
        <v>48378160.000000022</v>
      </c>
      <c r="C19" s="2">
        <v>146515305</v>
      </c>
      <c r="D19" s="2">
        <v>8715740</v>
      </c>
      <c r="E19" s="2">
        <v>6195600</v>
      </c>
      <c r="F19" s="2">
        <v>7122000</v>
      </c>
      <c r="G19" s="2">
        <v>20512000.000000004</v>
      </c>
      <c r="H19" s="2">
        <v>14570155.000000002</v>
      </c>
      <c r="I19" s="2">
        <v>11533000</v>
      </c>
      <c r="J19" s="2">
        <v>0</v>
      </c>
      <c r="K19" s="2"/>
      <c r="L19" s="1">
        <f t="shared" ref="L19" si="13">B19+D19+F19+H19+J19</f>
        <v>78786055.00000003</v>
      </c>
      <c r="M19" s="13">
        <f t="shared" ref="M19" si="14">C19+E19+G19+I19+K19</f>
        <v>184755905</v>
      </c>
      <c r="N19" s="17">
        <f t="shared" ref="N19" si="15">L19+M19</f>
        <v>263541960.00000003</v>
      </c>
      <c r="P19" s="4" t="s">
        <v>16</v>
      </c>
      <c r="Q19" s="2">
        <v>11645</v>
      </c>
      <c r="R19" s="2">
        <v>25628</v>
      </c>
      <c r="S19" s="2">
        <v>2509</v>
      </c>
      <c r="T19" s="2">
        <v>893</v>
      </c>
      <c r="U19" s="2">
        <v>644</v>
      </c>
      <c r="V19" s="2">
        <v>1839</v>
      </c>
      <c r="W19" s="2">
        <v>3915</v>
      </c>
      <c r="X19" s="2">
        <v>1805</v>
      </c>
      <c r="Y19" s="2">
        <v>663</v>
      </c>
      <c r="Z19" s="2">
        <v>0</v>
      </c>
      <c r="AA19" s="1">
        <f t="shared" ref="AA19" si="16">Q19+S19+U19+W19+Y19</f>
        <v>19376</v>
      </c>
      <c r="AB19" s="13">
        <f t="shared" ref="AB19" si="17">R19+T19+V19+X19+Z19</f>
        <v>30165</v>
      </c>
      <c r="AC19" s="14">
        <f t="shared" ref="AC19" si="18">AA19+AB19</f>
        <v>49541</v>
      </c>
      <c r="AE19" s="4" t="s">
        <v>16</v>
      </c>
      <c r="AF19" s="2">
        <f t="shared" si="9"/>
        <v>4154.4147702876789</v>
      </c>
      <c r="AG19" s="2">
        <f t="shared" si="0"/>
        <v>5717.0011315748397</v>
      </c>
      <c r="AH19" s="2">
        <f t="shared" si="0"/>
        <v>3473.7903547229971</v>
      </c>
      <c r="AI19" s="2">
        <f t="shared" si="0"/>
        <v>6937.9619260918253</v>
      </c>
      <c r="AJ19" s="2">
        <f t="shared" si="0"/>
        <v>11059.006211180124</v>
      </c>
      <c r="AK19" s="2">
        <f t="shared" si="0"/>
        <v>11153.887982599241</v>
      </c>
      <c r="AL19" s="2">
        <f t="shared" si="0"/>
        <v>3721.623243933589</v>
      </c>
      <c r="AM19" s="2">
        <f t="shared" si="0"/>
        <v>6389.4736842105267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4066.1671655656496</v>
      </c>
      <c r="AQ19" s="13">
        <f t="shared" ref="AQ19" si="20">IFERROR(M19/AB19, "N.A.")</f>
        <v>6124.8435272667002</v>
      </c>
      <c r="AR19" s="14">
        <f t="shared" ref="AR19" si="21">IFERROR(N19/AC19, "N.A.")</f>
        <v>5319.6738055348105</v>
      </c>
    </row>
    <row r="20" spans="1:44" ht="15" customHeight="1" thickBot="1" x14ac:dyDescent="0.3">
      <c r="A20" s="5" t="s">
        <v>0</v>
      </c>
      <c r="B20" s="24">
        <f>B19+C19</f>
        <v>194893465.00000003</v>
      </c>
      <c r="C20" s="26"/>
      <c r="D20" s="24">
        <f>D19+E19</f>
        <v>14911340</v>
      </c>
      <c r="E20" s="26"/>
      <c r="F20" s="24">
        <f>F19+G19</f>
        <v>27634000.000000004</v>
      </c>
      <c r="G20" s="26"/>
      <c r="H20" s="24">
        <f>H19+I19</f>
        <v>26103155</v>
      </c>
      <c r="I20" s="26"/>
      <c r="J20" s="24">
        <f>J19+K19</f>
        <v>0</v>
      </c>
      <c r="K20" s="26"/>
      <c r="L20" s="24">
        <f>L19+M19</f>
        <v>263541960.00000003</v>
      </c>
      <c r="M20" s="25"/>
      <c r="N20" s="18">
        <f>B20+D20+F20+H20+J20</f>
        <v>263541960.00000003</v>
      </c>
      <c r="P20" s="5" t="s">
        <v>0</v>
      </c>
      <c r="Q20" s="24">
        <f>Q19+R19</f>
        <v>37273</v>
      </c>
      <c r="R20" s="26"/>
      <c r="S20" s="24">
        <f>S19+T19</f>
        <v>3402</v>
      </c>
      <c r="T20" s="26"/>
      <c r="U20" s="24">
        <f>U19+V19</f>
        <v>2483</v>
      </c>
      <c r="V20" s="26"/>
      <c r="W20" s="24">
        <f>W19+X19</f>
        <v>5720</v>
      </c>
      <c r="X20" s="26"/>
      <c r="Y20" s="24">
        <f>Y19+Z19</f>
        <v>663</v>
      </c>
      <c r="Z20" s="26"/>
      <c r="AA20" s="24">
        <f>AA19+AB19</f>
        <v>49541</v>
      </c>
      <c r="AB20" s="26"/>
      <c r="AC20" s="19">
        <f>Q20+S20+U20+W20+Y20</f>
        <v>49541</v>
      </c>
      <c r="AE20" s="5" t="s">
        <v>0</v>
      </c>
      <c r="AF20" s="27">
        <f>IFERROR(B20/Q20,"N.A.")</f>
        <v>5228.8108013843812</v>
      </c>
      <c r="AG20" s="28"/>
      <c r="AH20" s="27">
        <f>IFERROR(D20/S20,"N.A.")</f>
        <v>4383.1099353321579</v>
      </c>
      <c r="AI20" s="28"/>
      <c r="AJ20" s="27">
        <f>IFERROR(F20/U20,"N.A.")</f>
        <v>11129.279097865487</v>
      </c>
      <c r="AK20" s="28"/>
      <c r="AL20" s="27">
        <f>IFERROR(H20/W20,"N.A.")</f>
        <v>4563.488636363636</v>
      </c>
      <c r="AM20" s="28"/>
      <c r="AN20" s="27">
        <f>IFERROR(J20/Y20,"N.A.")</f>
        <v>0</v>
      </c>
      <c r="AO20" s="28"/>
      <c r="AP20" s="27">
        <f>IFERROR(L20/AA20,"N.A.")</f>
        <v>5319.6738055348105</v>
      </c>
      <c r="AQ20" s="28"/>
      <c r="AR20" s="16">
        <f>IFERROR(N20/AC20, "N.A.")</f>
        <v>5319.6738055348105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4309460</v>
      </c>
      <c r="C27" s="2"/>
      <c r="D27" s="2">
        <v>2300500</v>
      </c>
      <c r="E27" s="2"/>
      <c r="F27" s="2">
        <v>7122000</v>
      </c>
      <c r="G27" s="2"/>
      <c r="H27" s="2">
        <v>6423780.0000000009</v>
      </c>
      <c r="I27" s="2"/>
      <c r="J27" s="2"/>
      <c r="K27" s="2"/>
      <c r="L27" s="1">
        <f>B27+D27+F27+H27+J27</f>
        <v>20155740</v>
      </c>
      <c r="M27" s="13">
        <f>C27+E27+G27+I27+K27</f>
        <v>0</v>
      </c>
      <c r="N27" s="14">
        <f>L27+M27</f>
        <v>20155740</v>
      </c>
      <c r="P27" s="3" t="s">
        <v>12</v>
      </c>
      <c r="Q27" s="2">
        <v>807</v>
      </c>
      <c r="R27" s="2">
        <v>0</v>
      </c>
      <c r="S27" s="2">
        <v>428</v>
      </c>
      <c r="T27" s="2">
        <v>0</v>
      </c>
      <c r="U27" s="2">
        <v>644</v>
      </c>
      <c r="V27" s="2">
        <v>0</v>
      </c>
      <c r="W27" s="2">
        <v>1921</v>
      </c>
      <c r="X27" s="2">
        <v>0</v>
      </c>
      <c r="Y27" s="2">
        <v>0</v>
      </c>
      <c r="Z27" s="2">
        <v>0</v>
      </c>
      <c r="AA27" s="1">
        <f>Q27+S27+U27+W27+Y27</f>
        <v>3800</v>
      </c>
      <c r="AB27" s="13">
        <f>R27+T27+V27+X27+Z27</f>
        <v>0</v>
      </c>
      <c r="AC27" s="14">
        <f>AA27+AB27</f>
        <v>3800</v>
      </c>
      <c r="AE27" s="3" t="s">
        <v>12</v>
      </c>
      <c r="AF27" s="2">
        <f>IFERROR(B27/Q27, "N.A.")</f>
        <v>5340.0991325898385</v>
      </c>
      <c r="AG27" s="2" t="str">
        <f t="shared" ref="AG27:AG31" si="22">IFERROR(C27/R27, "N.A.")</f>
        <v>N.A.</v>
      </c>
      <c r="AH27" s="2">
        <f t="shared" ref="AH27:AH31" si="23">IFERROR(D27/S27, "N.A.")</f>
        <v>5375</v>
      </c>
      <c r="AI27" s="2" t="str">
        <f t="shared" ref="AI27:AI31" si="24">IFERROR(E27/T27, "N.A.")</f>
        <v>N.A.</v>
      </c>
      <c r="AJ27" s="2">
        <f t="shared" ref="AJ27:AJ31" si="25">IFERROR(F27/U27, "N.A.")</f>
        <v>11059.006211180124</v>
      </c>
      <c r="AK27" s="2" t="str">
        <f t="shared" ref="AK27:AK31" si="26">IFERROR(G27/V27, "N.A.")</f>
        <v>N.A.</v>
      </c>
      <c r="AL27" s="2">
        <f t="shared" ref="AL27:AL31" si="27">IFERROR(H27/W27, "N.A.")</f>
        <v>3343.9770952628842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5304.1421052631576</v>
      </c>
      <c r="AQ27" s="13" t="str">
        <f t="shared" ref="AQ27:AQ30" si="32">IFERROR(M27/AB27, "N.A.")</f>
        <v>N.A.</v>
      </c>
      <c r="AR27" s="14">
        <f t="shared" ref="AR27:AR30" si="33">IFERROR(N27/AC27, "N.A.")</f>
        <v>5304.1421052631576</v>
      </c>
    </row>
    <row r="28" spans="1:44" ht="15" customHeight="1" thickBot="1" x14ac:dyDescent="0.3">
      <c r="A28" s="3" t="s">
        <v>13</v>
      </c>
      <c r="B28" s="2">
        <v>3844300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3844300</v>
      </c>
      <c r="M28" s="13">
        <f t="shared" ref="M28:M30" si="35">C28+E28+G28+I28+K28</f>
        <v>0</v>
      </c>
      <c r="N28" s="14">
        <f t="shared" ref="N28:N30" si="36">L28+M28</f>
        <v>3844300</v>
      </c>
      <c r="P28" s="3" t="s">
        <v>13</v>
      </c>
      <c r="Q28" s="2">
        <v>522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522</v>
      </c>
      <c r="AB28" s="13">
        <f t="shared" ref="AB28:AB30" si="38">R28+T28+V28+X28+Z28</f>
        <v>0</v>
      </c>
      <c r="AC28" s="14">
        <f t="shared" ref="AC28:AC30" si="39">AA28+AB28</f>
        <v>522</v>
      </c>
      <c r="AE28" s="3" t="s">
        <v>13</v>
      </c>
      <c r="AF28" s="2">
        <f t="shared" ref="AF28:AF31" si="40">IFERROR(B28/Q28, "N.A.")</f>
        <v>7364.5593869731802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7364.5593869731802</v>
      </c>
      <c r="AQ28" s="13" t="str">
        <f t="shared" si="32"/>
        <v>N.A.</v>
      </c>
      <c r="AR28" s="14">
        <f t="shared" si="33"/>
        <v>7364.5593869731802</v>
      </c>
    </row>
    <row r="29" spans="1:44" ht="15" customHeight="1" thickBot="1" x14ac:dyDescent="0.3">
      <c r="A29" s="3" t="s">
        <v>14</v>
      </c>
      <c r="B29" s="2">
        <v>20993470.000000004</v>
      </c>
      <c r="C29" s="2">
        <v>104522964.99999997</v>
      </c>
      <c r="D29" s="2">
        <v>5977239.9999999991</v>
      </c>
      <c r="E29" s="2">
        <v>4986000</v>
      </c>
      <c r="F29" s="2"/>
      <c r="G29" s="2">
        <v>17836000</v>
      </c>
      <c r="H29" s="2"/>
      <c r="I29" s="2">
        <v>8504400</v>
      </c>
      <c r="J29" s="2"/>
      <c r="K29" s="2"/>
      <c r="L29" s="1">
        <f t="shared" si="34"/>
        <v>26970710.000000004</v>
      </c>
      <c r="M29" s="13">
        <f t="shared" si="35"/>
        <v>135849364.99999997</v>
      </c>
      <c r="N29" s="14">
        <f t="shared" si="36"/>
        <v>162820074.99999997</v>
      </c>
      <c r="P29" s="3" t="s">
        <v>14</v>
      </c>
      <c r="Q29" s="2">
        <v>4420</v>
      </c>
      <c r="R29" s="2">
        <v>17771</v>
      </c>
      <c r="S29" s="2">
        <v>1627</v>
      </c>
      <c r="T29" s="2">
        <v>677</v>
      </c>
      <c r="U29" s="2">
        <v>0</v>
      </c>
      <c r="V29" s="2">
        <v>1385</v>
      </c>
      <c r="W29" s="2">
        <v>0</v>
      </c>
      <c r="X29" s="2">
        <v>1387</v>
      </c>
      <c r="Y29" s="2">
        <v>0</v>
      </c>
      <c r="Z29" s="2">
        <v>0</v>
      </c>
      <c r="AA29" s="1">
        <f t="shared" si="37"/>
        <v>6047</v>
      </c>
      <c r="AB29" s="13">
        <f t="shared" si="38"/>
        <v>21220</v>
      </c>
      <c r="AC29" s="14">
        <f t="shared" si="39"/>
        <v>27267</v>
      </c>
      <c r="AE29" s="3" t="s">
        <v>14</v>
      </c>
      <c r="AF29" s="2">
        <f t="shared" si="40"/>
        <v>4749.6538461538466</v>
      </c>
      <c r="AG29" s="2">
        <f t="shared" si="22"/>
        <v>5881.6591638061991</v>
      </c>
      <c r="AH29" s="2">
        <f t="shared" si="23"/>
        <v>3673.7799631223106</v>
      </c>
      <c r="AI29" s="2">
        <f t="shared" si="24"/>
        <v>7364.8449039881834</v>
      </c>
      <c r="AJ29" s="2" t="str">
        <f t="shared" si="25"/>
        <v>N.A.</v>
      </c>
      <c r="AK29" s="2">
        <f t="shared" si="26"/>
        <v>12877.97833935018</v>
      </c>
      <c r="AL29" s="2" t="str">
        <f t="shared" si="27"/>
        <v>N.A.</v>
      </c>
      <c r="AM29" s="2">
        <f t="shared" si="28"/>
        <v>6131.5068493150684</v>
      </c>
      <c r="AN29" s="2" t="str">
        <f t="shared" si="29"/>
        <v>N.A.</v>
      </c>
      <c r="AO29" s="2" t="str">
        <f t="shared" si="30"/>
        <v>N.A.</v>
      </c>
      <c r="AP29" s="15">
        <f t="shared" si="31"/>
        <v>4460.180254671739</v>
      </c>
      <c r="AQ29" s="13">
        <f t="shared" si="32"/>
        <v>6401.9493402450507</v>
      </c>
      <c r="AR29" s="14">
        <f t="shared" si="33"/>
        <v>5971.3233945795273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1115000</v>
      </c>
      <c r="I30" s="2"/>
      <c r="J30" s="2"/>
      <c r="K30" s="2"/>
      <c r="L30" s="1">
        <f t="shared" si="34"/>
        <v>1115000</v>
      </c>
      <c r="M30" s="13">
        <f t="shared" si="35"/>
        <v>0</v>
      </c>
      <c r="N30" s="14">
        <f t="shared" si="36"/>
        <v>1115000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223</v>
      </c>
      <c r="X30" s="2">
        <v>0</v>
      </c>
      <c r="Y30" s="2">
        <v>0</v>
      </c>
      <c r="Z30" s="2">
        <v>0</v>
      </c>
      <c r="AA30" s="1">
        <f t="shared" si="37"/>
        <v>223</v>
      </c>
      <c r="AB30" s="13">
        <f t="shared" si="38"/>
        <v>0</v>
      </c>
      <c r="AC30" s="17">
        <f t="shared" si="39"/>
        <v>223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5000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5000</v>
      </c>
      <c r="AQ30" s="13" t="str">
        <f t="shared" si="32"/>
        <v>N.A.</v>
      </c>
      <c r="AR30" s="14">
        <f t="shared" si="33"/>
        <v>5000</v>
      </c>
    </row>
    <row r="31" spans="1:44" ht="15" customHeight="1" thickBot="1" x14ac:dyDescent="0.3">
      <c r="A31" s="4" t="s">
        <v>16</v>
      </c>
      <c r="B31" s="2">
        <v>29147230</v>
      </c>
      <c r="C31" s="2">
        <v>104522964.99999997</v>
      </c>
      <c r="D31" s="2">
        <v>8277740.0000000019</v>
      </c>
      <c r="E31" s="2">
        <v>4986000</v>
      </c>
      <c r="F31" s="2">
        <v>7122000</v>
      </c>
      <c r="G31" s="2">
        <v>17836000</v>
      </c>
      <c r="H31" s="2">
        <v>7538780</v>
      </c>
      <c r="I31" s="2">
        <v>8504400</v>
      </c>
      <c r="J31" s="2"/>
      <c r="K31" s="2"/>
      <c r="L31" s="1">
        <f t="shared" ref="L31" si="41">B31+D31+F31+H31+J31</f>
        <v>52085750</v>
      </c>
      <c r="M31" s="13">
        <f t="shared" ref="M31" si="42">C31+E31+G31+I31+K31</f>
        <v>135849364.99999997</v>
      </c>
      <c r="N31" s="17">
        <f t="shared" ref="N31" si="43">L31+M31</f>
        <v>187935114.99999997</v>
      </c>
      <c r="P31" s="4" t="s">
        <v>16</v>
      </c>
      <c r="Q31" s="2">
        <v>5749</v>
      </c>
      <c r="R31" s="2">
        <v>17771</v>
      </c>
      <c r="S31" s="2">
        <v>2055</v>
      </c>
      <c r="T31" s="2">
        <v>677</v>
      </c>
      <c r="U31" s="2">
        <v>644</v>
      </c>
      <c r="V31" s="2">
        <v>1385</v>
      </c>
      <c r="W31" s="2">
        <v>2144</v>
      </c>
      <c r="X31" s="2">
        <v>1387</v>
      </c>
      <c r="Y31" s="2">
        <v>0</v>
      </c>
      <c r="Z31" s="2">
        <v>0</v>
      </c>
      <c r="AA31" s="1">
        <f t="shared" ref="AA31" si="44">Q31+S31+U31+W31+Y31</f>
        <v>10592</v>
      </c>
      <c r="AB31" s="13">
        <f t="shared" ref="AB31" si="45">R31+T31+V31+X31+Z31</f>
        <v>21220</v>
      </c>
      <c r="AC31" s="14">
        <f t="shared" ref="AC31" si="46">AA31+AB31</f>
        <v>31812</v>
      </c>
      <c r="AE31" s="4" t="s">
        <v>16</v>
      </c>
      <c r="AF31" s="2">
        <f t="shared" si="40"/>
        <v>5069.965211341103</v>
      </c>
      <c r="AG31" s="2">
        <f t="shared" si="22"/>
        <v>5881.6591638061991</v>
      </c>
      <c r="AH31" s="2">
        <f t="shared" si="23"/>
        <v>4028.0973236009741</v>
      </c>
      <c r="AI31" s="2">
        <f t="shared" si="24"/>
        <v>7364.8449039881834</v>
      </c>
      <c r="AJ31" s="2">
        <f t="shared" si="25"/>
        <v>11059.006211180124</v>
      </c>
      <c r="AK31" s="2">
        <f t="shared" si="26"/>
        <v>12877.97833935018</v>
      </c>
      <c r="AL31" s="2">
        <f t="shared" si="27"/>
        <v>3516.2220149253731</v>
      </c>
      <c r="AM31" s="2">
        <f t="shared" si="28"/>
        <v>6131.5068493150684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4917.4612915407852</v>
      </c>
      <c r="AQ31" s="13">
        <f t="shared" ref="AQ31" si="48">IFERROR(M31/AB31, "N.A.")</f>
        <v>6401.9493402450507</v>
      </c>
      <c r="AR31" s="14">
        <f t="shared" ref="AR31" si="49">IFERROR(N31/AC31, "N.A.")</f>
        <v>5907.679963535772</v>
      </c>
    </row>
    <row r="32" spans="1:44" ht="15" customHeight="1" thickBot="1" x14ac:dyDescent="0.3">
      <c r="A32" s="5" t="s">
        <v>0</v>
      </c>
      <c r="B32" s="24">
        <f>B31+C31</f>
        <v>133670194.99999997</v>
      </c>
      <c r="C32" s="26"/>
      <c r="D32" s="24">
        <f>D31+E31</f>
        <v>13263740.000000002</v>
      </c>
      <c r="E32" s="26"/>
      <c r="F32" s="24">
        <f>F31+G31</f>
        <v>24958000</v>
      </c>
      <c r="G32" s="26"/>
      <c r="H32" s="24">
        <f>H31+I31</f>
        <v>16043180</v>
      </c>
      <c r="I32" s="26"/>
      <c r="J32" s="24">
        <f>J31+K31</f>
        <v>0</v>
      </c>
      <c r="K32" s="26"/>
      <c r="L32" s="24">
        <f>L31+M31</f>
        <v>187935114.99999997</v>
      </c>
      <c r="M32" s="25"/>
      <c r="N32" s="18">
        <f>B32+D32+F32+H32+J32</f>
        <v>187935114.99999997</v>
      </c>
      <c r="P32" s="5" t="s">
        <v>0</v>
      </c>
      <c r="Q32" s="24">
        <f>Q31+R31</f>
        <v>23520</v>
      </c>
      <c r="R32" s="26"/>
      <c r="S32" s="24">
        <f>S31+T31</f>
        <v>2732</v>
      </c>
      <c r="T32" s="26"/>
      <c r="U32" s="24">
        <f>U31+V31</f>
        <v>2029</v>
      </c>
      <c r="V32" s="26"/>
      <c r="W32" s="24">
        <f>W31+X31</f>
        <v>3531</v>
      </c>
      <c r="X32" s="26"/>
      <c r="Y32" s="24">
        <f>Y31+Z31</f>
        <v>0</v>
      </c>
      <c r="Z32" s="26"/>
      <c r="AA32" s="24">
        <f>AA31+AB31</f>
        <v>31812</v>
      </c>
      <c r="AB32" s="26"/>
      <c r="AC32" s="19">
        <f>Q32+S32+U32+W32+Y32</f>
        <v>31812</v>
      </c>
      <c r="AE32" s="5" t="s">
        <v>0</v>
      </c>
      <c r="AF32" s="27">
        <f>IFERROR(B32/Q32,"N.A.")</f>
        <v>5683.2565901360531</v>
      </c>
      <c r="AG32" s="28"/>
      <c r="AH32" s="27">
        <f>IFERROR(D32/S32,"N.A.")</f>
        <v>4854.9560761347002</v>
      </c>
      <c r="AI32" s="28"/>
      <c r="AJ32" s="27">
        <f>IFERROR(F32/U32,"N.A.")</f>
        <v>12300.640709709216</v>
      </c>
      <c r="AK32" s="28"/>
      <c r="AL32" s="27">
        <f>IFERROR(H32/W32,"N.A.")</f>
        <v>4543.523081280091</v>
      </c>
      <c r="AM32" s="28"/>
      <c r="AN32" s="27" t="str">
        <f>IFERROR(J32/Y32,"N.A.")</f>
        <v>N.A.</v>
      </c>
      <c r="AO32" s="28"/>
      <c r="AP32" s="27">
        <f>IFERROR(L32/AA32,"N.A.")</f>
        <v>5907.679963535772</v>
      </c>
      <c r="AQ32" s="28"/>
      <c r="AR32" s="16">
        <f>IFERROR(N32/AC32, "N.A.")</f>
        <v>5907.679963535772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861730</v>
      </c>
      <c r="C39" s="2"/>
      <c r="D39" s="2"/>
      <c r="E39" s="2"/>
      <c r="F39" s="2"/>
      <c r="G39" s="2"/>
      <c r="H39" s="2">
        <v>7031375</v>
      </c>
      <c r="I39" s="2"/>
      <c r="J39" s="2"/>
      <c r="K39" s="2"/>
      <c r="L39" s="1">
        <f>B39+D39+F39+H39+J39</f>
        <v>7893105</v>
      </c>
      <c r="M39" s="13">
        <f>C39+E39+G39+I39+K39</f>
        <v>0</v>
      </c>
      <c r="N39" s="14">
        <f>L39+M39</f>
        <v>7893105</v>
      </c>
      <c r="P39" s="3" t="s">
        <v>12</v>
      </c>
      <c r="Q39" s="2">
        <v>360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1771</v>
      </c>
      <c r="X39" s="2">
        <v>0</v>
      </c>
      <c r="Y39" s="2">
        <v>0</v>
      </c>
      <c r="Z39" s="2">
        <v>0</v>
      </c>
      <c r="AA39" s="1">
        <f>Q39+S39+U39+W39+Y39</f>
        <v>2131</v>
      </c>
      <c r="AB39" s="13">
        <f>R39+T39+V39+X39+Z39</f>
        <v>0</v>
      </c>
      <c r="AC39" s="14">
        <f>AA39+AB39</f>
        <v>2131</v>
      </c>
      <c r="AE39" s="3" t="s">
        <v>12</v>
      </c>
      <c r="AF39" s="2">
        <f>IFERROR(B39/Q39, "N.A.")</f>
        <v>2393.6944444444443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3970.2851496329758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3703.9441576724544</v>
      </c>
      <c r="AQ39" s="13" t="str">
        <f t="shared" ref="AQ39:AQ42" si="60">IFERROR(M39/AB39, "N.A.")</f>
        <v>N.A.</v>
      </c>
      <c r="AR39" s="14">
        <f t="shared" ref="AR39:AR42" si="61">IFERROR(N39/AC39, "N.A.")</f>
        <v>3703.9441576724544</v>
      </c>
    </row>
    <row r="40" spans="1:44" ht="15" customHeight="1" thickBot="1" x14ac:dyDescent="0.3">
      <c r="A40" s="3" t="s">
        <v>13</v>
      </c>
      <c r="B40" s="2">
        <v>7356610.0000000009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7356610.0000000009</v>
      </c>
      <c r="M40" s="13">
        <f t="shared" ref="M40:M42" si="63">C40+E40+G40+I40+K40</f>
        <v>0</v>
      </c>
      <c r="N40" s="14">
        <f t="shared" ref="N40:N42" si="64">L40+M40</f>
        <v>7356610.0000000009</v>
      </c>
      <c r="P40" s="3" t="s">
        <v>13</v>
      </c>
      <c r="Q40" s="2">
        <v>2047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2047</v>
      </c>
      <c r="AB40" s="13">
        <f t="shared" ref="AB40:AB42" si="66">R40+T40+V40+X40+Z40</f>
        <v>0</v>
      </c>
      <c r="AC40" s="14">
        <f t="shared" ref="AC40:AC42" si="67">AA40+AB40</f>
        <v>2047</v>
      </c>
      <c r="AE40" s="3" t="s">
        <v>13</v>
      </c>
      <c r="AF40" s="2">
        <f t="shared" ref="AF40:AF43" si="68">IFERROR(B40/Q40, "N.A.")</f>
        <v>3593.8495359062044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3593.8495359062044</v>
      </c>
      <c r="AQ40" s="13" t="str">
        <f t="shared" si="60"/>
        <v>N.A.</v>
      </c>
      <c r="AR40" s="14">
        <f t="shared" si="61"/>
        <v>3593.8495359062044</v>
      </c>
    </row>
    <row r="41" spans="1:44" ht="15" customHeight="1" thickBot="1" x14ac:dyDescent="0.3">
      <c r="A41" s="3" t="s">
        <v>14</v>
      </c>
      <c r="B41" s="2">
        <v>11012590</v>
      </c>
      <c r="C41" s="2">
        <v>41992339.999999985</v>
      </c>
      <c r="D41" s="2">
        <v>438000.00000000006</v>
      </c>
      <c r="E41" s="2">
        <v>1209600</v>
      </c>
      <c r="F41" s="2"/>
      <c r="G41" s="2">
        <v>2676000</v>
      </c>
      <c r="H41" s="2"/>
      <c r="I41" s="2">
        <v>3028600</v>
      </c>
      <c r="J41" s="2">
        <v>0</v>
      </c>
      <c r="K41" s="2"/>
      <c r="L41" s="1">
        <f t="shared" si="62"/>
        <v>11450590</v>
      </c>
      <c r="M41" s="13">
        <f t="shared" si="63"/>
        <v>48906539.999999985</v>
      </c>
      <c r="N41" s="14">
        <f t="shared" si="64"/>
        <v>60357129.999999985</v>
      </c>
      <c r="P41" s="3" t="s">
        <v>14</v>
      </c>
      <c r="Q41" s="2">
        <v>3489</v>
      </c>
      <c r="R41" s="2">
        <v>7857</v>
      </c>
      <c r="S41" s="2">
        <v>454</v>
      </c>
      <c r="T41" s="2">
        <v>216</v>
      </c>
      <c r="U41" s="2">
        <v>0</v>
      </c>
      <c r="V41" s="2">
        <v>454</v>
      </c>
      <c r="W41" s="2">
        <v>0</v>
      </c>
      <c r="X41" s="2">
        <v>418</v>
      </c>
      <c r="Y41" s="2">
        <v>663</v>
      </c>
      <c r="Z41" s="2">
        <v>0</v>
      </c>
      <c r="AA41" s="1">
        <f t="shared" si="65"/>
        <v>4606</v>
      </c>
      <c r="AB41" s="13">
        <f t="shared" si="66"/>
        <v>8945</v>
      </c>
      <c r="AC41" s="14">
        <f t="shared" si="67"/>
        <v>13551</v>
      </c>
      <c r="AE41" s="3" t="s">
        <v>14</v>
      </c>
      <c r="AF41" s="2">
        <f t="shared" si="68"/>
        <v>3156.3743192891948</v>
      </c>
      <c r="AG41" s="2">
        <f t="shared" si="50"/>
        <v>5344.5768104874614</v>
      </c>
      <c r="AH41" s="2">
        <f t="shared" si="51"/>
        <v>964.75770925110146</v>
      </c>
      <c r="AI41" s="2">
        <f t="shared" si="52"/>
        <v>5600</v>
      </c>
      <c r="AJ41" s="2" t="str">
        <f t="shared" si="53"/>
        <v>N.A.</v>
      </c>
      <c r="AK41" s="2">
        <f t="shared" si="54"/>
        <v>5894.2731277533039</v>
      </c>
      <c r="AL41" s="2" t="str">
        <f t="shared" si="55"/>
        <v>N.A.</v>
      </c>
      <c r="AM41" s="2">
        <f t="shared" si="56"/>
        <v>7245.454545454545</v>
      </c>
      <c r="AN41" s="2">
        <f t="shared" si="57"/>
        <v>0</v>
      </c>
      <c r="AO41" s="2" t="str">
        <f t="shared" si="58"/>
        <v>N.A.</v>
      </c>
      <c r="AP41" s="15">
        <f t="shared" si="59"/>
        <v>2486.0160660008682</v>
      </c>
      <c r="AQ41" s="13">
        <f t="shared" si="60"/>
        <v>5467.4723309111223</v>
      </c>
      <c r="AR41" s="14">
        <f t="shared" si="61"/>
        <v>4454.0720242048546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19230930</v>
      </c>
      <c r="C43" s="2">
        <v>41992339.999999985</v>
      </c>
      <c r="D43" s="2">
        <v>438000.00000000006</v>
      </c>
      <c r="E43" s="2">
        <v>1209600</v>
      </c>
      <c r="F43" s="2"/>
      <c r="G43" s="2">
        <v>2676000</v>
      </c>
      <c r="H43" s="2">
        <v>7031375</v>
      </c>
      <c r="I43" s="2">
        <v>3028600</v>
      </c>
      <c r="J43" s="2">
        <v>0</v>
      </c>
      <c r="K43" s="2"/>
      <c r="L43" s="1">
        <f t="shared" ref="L43" si="69">B43+D43+F43+H43+J43</f>
        <v>26700305</v>
      </c>
      <c r="M43" s="13">
        <f t="shared" ref="M43" si="70">C43+E43+G43+I43+K43</f>
        <v>48906539.999999985</v>
      </c>
      <c r="N43" s="17">
        <f t="shared" ref="N43" si="71">L43+M43</f>
        <v>75606844.999999985</v>
      </c>
      <c r="P43" s="4" t="s">
        <v>16</v>
      </c>
      <c r="Q43" s="2">
        <v>5896</v>
      </c>
      <c r="R43" s="2">
        <v>7857</v>
      </c>
      <c r="S43" s="2">
        <v>454</v>
      </c>
      <c r="T43" s="2">
        <v>216</v>
      </c>
      <c r="U43" s="2">
        <v>0</v>
      </c>
      <c r="V43" s="2">
        <v>454</v>
      </c>
      <c r="W43" s="2">
        <v>1771</v>
      </c>
      <c r="X43" s="2">
        <v>418</v>
      </c>
      <c r="Y43" s="2">
        <v>663</v>
      </c>
      <c r="Z43" s="2">
        <v>0</v>
      </c>
      <c r="AA43" s="1">
        <f t="shared" ref="AA43" si="72">Q43+S43+U43+W43+Y43</f>
        <v>8784</v>
      </c>
      <c r="AB43" s="13">
        <f t="shared" ref="AB43" si="73">R43+T43+V43+X43+Z43</f>
        <v>8945</v>
      </c>
      <c r="AC43" s="17">
        <f t="shared" ref="AC43" si="74">AA43+AB43</f>
        <v>17729</v>
      </c>
      <c r="AE43" s="4" t="s">
        <v>16</v>
      </c>
      <c r="AF43" s="2">
        <f t="shared" si="68"/>
        <v>3261.6909769335143</v>
      </c>
      <c r="AG43" s="2">
        <f t="shared" si="50"/>
        <v>5344.5768104874614</v>
      </c>
      <c r="AH43" s="2">
        <f t="shared" si="51"/>
        <v>964.75770925110146</v>
      </c>
      <c r="AI43" s="2">
        <f t="shared" si="52"/>
        <v>5600</v>
      </c>
      <c r="AJ43" s="2" t="str">
        <f t="shared" si="53"/>
        <v>N.A.</v>
      </c>
      <c r="AK43" s="2">
        <f t="shared" si="54"/>
        <v>5894.2731277533039</v>
      </c>
      <c r="AL43" s="2">
        <f t="shared" si="55"/>
        <v>3970.2851496329758</v>
      </c>
      <c r="AM43" s="2">
        <f t="shared" si="56"/>
        <v>7245.454545454545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3039.65220856102</v>
      </c>
      <c r="AQ43" s="13">
        <f t="shared" ref="AQ43" si="76">IFERROR(M43/AB43, "N.A.")</f>
        <v>5467.4723309111223</v>
      </c>
      <c r="AR43" s="14">
        <f t="shared" ref="AR43" si="77">IFERROR(N43/AC43, "N.A.")</f>
        <v>4264.5859890574757</v>
      </c>
    </row>
    <row r="44" spans="1:44" ht="15" customHeight="1" thickBot="1" x14ac:dyDescent="0.3">
      <c r="A44" s="5" t="s">
        <v>0</v>
      </c>
      <c r="B44" s="24">
        <f>B43+C43</f>
        <v>61223269.999999985</v>
      </c>
      <c r="C44" s="26"/>
      <c r="D44" s="24">
        <f>D43+E43</f>
        <v>1647600</v>
      </c>
      <c r="E44" s="26"/>
      <c r="F44" s="24">
        <f>F43+G43</f>
        <v>2676000</v>
      </c>
      <c r="G44" s="26"/>
      <c r="H44" s="24">
        <f>H43+I43</f>
        <v>10059975</v>
      </c>
      <c r="I44" s="26"/>
      <c r="J44" s="24">
        <f>J43+K43</f>
        <v>0</v>
      </c>
      <c r="K44" s="26"/>
      <c r="L44" s="24">
        <f>L43+M43</f>
        <v>75606844.999999985</v>
      </c>
      <c r="M44" s="25"/>
      <c r="N44" s="18">
        <f>B44+D44+F44+H44+J44</f>
        <v>75606844.999999985</v>
      </c>
      <c r="P44" s="5" t="s">
        <v>0</v>
      </c>
      <c r="Q44" s="24">
        <f>Q43+R43</f>
        <v>13753</v>
      </c>
      <c r="R44" s="26"/>
      <c r="S44" s="24">
        <f>S43+T43</f>
        <v>670</v>
      </c>
      <c r="T44" s="26"/>
      <c r="U44" s="24">
        <f>U43+V43</f>
        <v>454</v>
      </c>
      <c r="V44" s="26"/>
      <c r="W44" s="24">
        <f>W43+X43</f>
        <v>2189</v>
      </c>
      <c r="X44" s="26"/>
      <c r="Y44" s="24">
        <f>Y43+Z43</f>
        <v>663</v>
      </c>
      <c r="Z44" s="26"/>
      <c r="AA44" s="24">
        <f>AA43+AB43</f>
        <v>17729</v>
      </c>
      <c r="AB44" s="25"/>
      <c r="AC44" s="18">
        <f>Q44+S44+U44+W44+Y44</f>
        <v>17729</v>
      </c>
      <c r="AE44" s="5" t="s">
        <v>0</v>
      </c>
      <c r="AF44" s="27">
        <f>IFERROR(B44/Q44,"N.A.")</f>
        <v>4451.6301897767753</v>
      </c>
      <c r="AG44" s="28"/>
      <c r="AH44" s="27">
        <f>IFERROR(D44/S44,"N.A.")</f>
        <v>2459.1044776119402</v>
      </c>
      <c r="AI44" s="28"/>
      <c r="AJ44" s="27">
        <f>IFERROR(F44/U44,"N.A.")</f>
        <v>5894.2731277533039</v>
      </c>
      <c r="AK44" s="28"/>
      <c r="AL44" s="27">
        <f>IFERROR(H44/W44,"N.A.")</f>
        <v>4595.6943809958884</v>
      </c>
      <c r="AM44" s="28"/>
      <c r="AN44" s="27">
        <f>IFERROR(J44/Y44,"N.A.")</f>
        <v>0</v>
      </c>
      <c r="AO44" s="28"/>
      <c r="AP44" s="27">
        <f>IFERROR(L44/AA44,"N.A.")</f>
        <v>4264.5859890574757</v>
      </c>
      <c r="AQ44" s="28"/>
      <c r="AR44" s="16">
        <f>IFERROR(N44/AC44, "N.A.")</f>
        <v>4264.5859890574757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11558360</v>
      </c>
      <c r="C15" s="2"/>
      <c r="D15" s="2">
        <v>553840</v>
      </c>
      <c r="E15" s="2"/>
      <c r="F15" s="2">
        <v>6462900</v>
      </c>
      <c r="G15" s="2"/>
      <c r="H15" s="2">
        <v>9066073.0000000019</v>
      </c>
      <c r="I15" s="2"/>
      <c r="J15" s="2">
        <v>0</v>
      </c>
      <c r="K15" s="2"/>
      <c r="L15" s="1">
        <f>B15+D15+F15+H15+J15</f>
        <v>27641173</v>
      </c>
      <c r="M15" s="13">
        <f>C15+E15+G15+I15+K15</f>
        <v>0</v>
      </c>
      <c r="N15" s="14">
        <f>L15+M15</f>
        <v>27641173</v>
      </c>
      <c r="P15" s="3" t="s">
        <v>12</v>
      </c>
      <c r="Q15" s="2">
        <v>2179</v>
      </c>
      <c r="R15" s="2">
        <v>0</v>
      </c>
      <c r="S15" s="2">
        <v>184</v>
      </c>
      <c r="T15" s="2">
        <v>0</v>
      </c>
      <c r="U15" s="2">
        <v>835</v>
      </c>
      <c r="V15" s="2">
        <v>0</v>
      </c>
      <c r="W15" s="2">
        <v>3720</v>
      </c>
      <c r="X15" s="2">
        <v>0</v>
      </c>
      <c r="Y15" s="2">
        <v>1188</v>
      </c>
      <c r="Z15" s="2">
        <v>0</v>
      </c>
      <c r="AA15" s="1">
        <f>Q15+S15+U15+W15+Y15</f>
        <v>8106</v>
      </c>
      <c r="AB15" s="13">
        <f>R15+T15+V15+X15+Z15</f>
        <v>0</v>
      </c>
      <c r="AC15" s="14">
        <f>AA15+AB15</f>
        <v>8106</v>
      </c>
      <c r="AE15" s="3" t="s">
        <v>12</v>
      </c>
      <c r="AF15" s="2">
        <f>IFERROR(B15/Q15, "N.A.")</f>
        <v>5304.4332262505741</v>
      </c>
      <c r="AG15" s="2" t="str">
        <f t="shared" ref="AG15:AR19" si="0">IFERROR(C15/R15, "N.A.")</f>
        <v>N.A.</v>
      </c>
      <c r="AH15" s="2">
        <f t="shared" si="0"/>
        <v>3010</v>
      </c>
      <c r="AI15" s="2" t="str">
        <f t="shared" si="0"/>
        <v>N.A.</v>
      </c>
      <c r="AJ15" s="2">
        <f t="shared" si="0"/>
        <v>7740</v>
      </c>
      <c r="AK15" s="2" t="str">
        <f t="shared" si="0"/>
        <v>N.A.</v>
      </c>
      <c r="AL15" s="2">
        <f t="shared" si="0"/>
        <v>2437.1163978494628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3409.9645941278068</v>
      </c>
      <c r="AQ15" s="13" t="str">
        <f t="shared" si="0"/>
        <v>N.A.</v>
      </c>
      <c r="AR15" s="14">
        <f t="shared" si="0"/>
        <v>3409.9645941278068</v>
      </c>
    </row>
    <row r="16" spans="1:44" ht="15" customHeight="1" thickBot="1" x14ac:dyDescent="0.3">
      <c r="A16" s="3" t="s">
        <v>13</v>
      </c>
      <c r="B16" s="2">
        <v>789390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789390</v>
      </c>
      <c r="M16" s="13">
        <f t="shared" si="1"/>
        <v>0</v>
      </c>
      <c r="N16" s="14">
        <f t="shared" ref="N16:N18" si="2">L16+M16</f>
        <v>789390</v>
      </c>
      <c r="P16" s="3" t="s">
        <v>13</v>
      </c>
      <c r="Q16" s="2">
        <v>298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298</v>
      </c>
      <c r="AB16" s="13">
        <f t="shared" si="3"/>
        <v>0</v>
      </c>
      <c r="AC16" s="14">
        <f t="shared" ref="AC16:AC18" si="4">AA16+AB16</f>
        <v>298</v>
      </c>
      <c r="AE16" s="3" t="s">
        <v>13</v>
      </c>
      <c r="AF16" s="2">
        <f t="shared" ref="AF16:AF19" si="5">IFERROR(B16/Q16, "N.A.")</f>
        <v>2648.959731543624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2648.959731543624</v>
      </c>
      <c r="AQ16" s="13" t="str">
        <f t="shared" si="0"/>
        <v>N.A.</v>
      </c>
      <c r="AR16" s="14">
        <f t="shared" si="0"/>
        <v>2648.959731543624</v>
      </c>
    </row>
    <row r="17" spans="1:44" ht="15" customHeight="1" thickBot="1" x14ac:dyDescent="0.3">
      <c r="A17" s="3" t="s">
        <v>14</v>
      </c>
      <c r="B17" s="2">
        <v>19270708</v>
      </c>
      <c r="C17" s="2">
        <v>8235802.0000000019</v>
      </c>
      <c r="D17" s="2">
        <v>839790</v>
      </c>
      <c r="E17" s="2"/>
      <c r="F17" s="2"/>
      <c r="G17" s="2">
        <v>6943640</v>
      </c>
      <c r="H17" s="2"/>
      <c r="I17" s="2">
        <v>2089439.9999999998</v>
      </c>
      <c r="J17" s="2">
        <v>0</v>
      </c>
      <c r="K17" s="2"/>
      <c r="L17" s="1">
        <f t="shared" si="1"/>
        <v>20110498</v>
      </c>
      <c r="M17" s="13">
        <f t="shared" si="1"/>
        <v>17268882</v>
      </c>
      <c r="N17" s="14">
        <f t="shared" si="2"/>
        <v>37379380</v>
      </c>
      <c r="P17" s="3" t="s">
        <v>14</v>
      </c>
      <c r="Q17" s="2">
        <v>4298</v>
      </c>
      <c r="R17" s="2">
        <v>1166</v>
      </c>
      <c r="S17" s="2">
        <v>217</v>
      </c>
      <c r="T17" s="2">
        <v>0</v>
      </c>
      <c r="U17" s="2">
        <v>0</v>
      </c>
      <c r="V17" s="2">
        <v>572</v>
      </c>
      <c r="W17" s="2">
        <v>0</v>
      </c>
      <c r="X17" s="2">
        <v>412</v>
      </c>
      <c r="Y17" s="2">
        <v>184</v>
      </c>
      <c r="Z17" s="2">
        <v>0</v>
      </c>
      <c r="AA17" s="1">
        <f t="shared" si="3"/>
        <v>4699</v>
      </c>
      <c r="AB17" s="13">
        <f t="shared" si="3"/>
        <v>2150</v>
      </c>
      <c r="AC17" s="14">
        <f t="shared" si="4"/>
        <v>6849</v>
      </c>
      <c r="AE17" s="3" t="s">
        <v>14</v>
      </c>
      <c r="AF17" s="2">
        <f t="shared" si="5"/>
        <v>4483.6454164727784</v>
      </c>
      <c r="AG17" s="2">
        <f t="shared" si="0"/>
        <v>7063.2950257289895</v>
      </c>
      <c r="AH17" s="2">
        <f t="shared" si="0"/>
        <v>3870</v>
      </c>
      <c r="AI17" s="2" t="str">
        <f t="shared" si="0"/>
        <v>N.A.</v>
      </c>
      <c r="AJ17" s="2" t="str">
        <f t="shared" si="0"/>
        <v>N.A.</v>
      </c>
      <c r="AK17" s="2">
        <f t="shared" si="0"/>
        <v>12139.23076923077</v>
      </c>
      <c r="AL17" s="2" t="str">
        <f t="shared" si="0"/>
        <v>N.A.</v>
      </c>
      <c r="AM17" s="2">
        <f t="shared" si="0"/>
        <v>5071.4563106796113</v>
      </c>
      <c r="AN17" s="2">
        <f t="shared" si="0"/>
        <v>0</v>
      </c>
      <c r="AO17" s="2" t="str">
        <f t="shared" si="0"/>
        <v>N.A.</v>
      </c>
      <c r="AP17" s="15">
        <f t="shared" si="0"/>
        <v>4279.7399446690788</v>
      </c>
      <c r="AQ17" s="13">
        <f t="shared" si="0"/>
        <v>8032.0381395348841</v>
      </c>
      <c r="AR17" s="14">
        <f t="shared" si="0"/>
        <v>5457.6405314644471</v>
      </c>
    </row>
    <row r="18" spans="1:44" ht="15" customHeight="1" thickBot="1" x14ac:dyDescent="0.3">
      <c r="A18" s="3" t="s">
        <v>15</v>
      </c>
      <c r="B18" s="2">
        <v>7233373.9999999991</v>
      </c>
      <c r="C18" s="2"/>
      <c r="D18" s="2"/>
      <c r="E18" s="2"/>
      <c r="F18" s="2"/>
      <c r="G18" s="2"/>
      <c r="H18" s="2">
        <v>2180652.0000000005</v>
      </c>
      <c r="I18" s="2"/>
      <c r="J18" s="2">
        <v>0</v>
      </c>
      <c r="K18" s="2"/>
      <c r="L18" s="1">
        <f t="shared" si="1"/>
        <v>9414026</v>
      </c>
      <c r="M18" s="13">
        <f t="shared" si="1"/>
        <v>0</v>
      </c>
      <c r="N18" s="14">
        <f t="shared" si="2"/>
        <v>9414026</v>
      </c>
      <c r="P18" s="3" t="s">
        <v>15</v>
      </c>
      <c r="Q18" s="2">
        <v>2225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2175</v>
      </c>
      <c r="X18" s="2">
        <v>0</v>
      </c>
      <c r="Y18" s="2">
        <v>1197</v>
      </c>
      <c r="Z18" s="2">
        <v>0</v>
      </c>
      <c r="AA18" s="1">
        <f t="shared" si="3"/>
        <v>5597</v>
      </c>
      <c r="AB18" s="13">
        <f t="shared" si="3"/>
        <v>0</v>
      </c>
      <c r="AC18" s="17">
        <f t="shared" si="4"/>
        <v>5597</v>
      </c>
      <c r="AE18" s="3" t="s">
        <v>15</v>
      </c>
      <c r="AF18" s="2">
        <f t="shared" si="5"/>
        <v>3250.9546067415727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1002.5986206896554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1681.9771306056816</v>
      </c>
      <c r="AQ18" s="13" t="str">
        <f t="shared" si="0"/>
        <v>N.A.</v>
      </c>
      <c r="AR18" s="14">
        <f t="shared" si="0"/>
        <v>1681.9771306056816</v>
      </c>
    </row>
    <row r="19" spans="1:44" ht="15" customHeight="1" thickBot="1" x14ac:dyDescent="0.3">
      <c r="A19" s="4" t="s">
        <v>16</v>
      </c>
      <c r="B19" s="2">
        <v>38851831.999999985</v>
      </c>
      <c r="C19" s="2">
        <v>8235802.0000000019</v>
      </c>
      <c r="D19" s="2">
        <v>1393630</v>
      </c>
      <c r="E19" s="2"/>
      <c r="F19" s="2">
        <v>6462900</v>
      </c>
      <c r="G19" s="2">
        <v>6943640</v>
      </c>
      <c r="H19" s="2">
        <v>11246724.999999996</v>
      </c>
      <c r="I19" s="2">
        <v>2089439.9999999998</v>
      </c>
      <c r="J19" s="2">
        <v>0</v>
      </c>
      <c r="K19" s="2"/>
      <c r="L19" s="1">
        <f t="shared" ref="L19" si="6">B19+D19+F19+H19+J19</f>
        <v>57955086.999999985</v>
      </c>
      <c r="M19" s="13">
        <f t="shared" ref="M19" si="7">C19+E19+G19+I19+K19</f>
        <v>17268882</v>
      </c>
      <c r="N19" s="17">
        <f t="shared" ref="N19" si="8">L19+M19</f>
        <v>75223968.999999985</v>
      </c>
      <c r="P19" s="4" t="s">
        <v>16</v>
      </c>
      <c r="Q19" s="2">
        <v>9000</v>
      </c>
      <c r="R19" s="2">
        <v>1166</v>
      </c>
      <c r="S19" s="2">
        <v>401</v>
      </c>
      <c r="T19" s="2">
        <v>0</v>
      </c>
      <c r="U19" s="2">
        <v>835</v>
      </c>
      <c r="V19" s="2">
        <v>572</v>
      </c>
      <c r="W19" s="2">
        <v>5895</v>
      </c>
      <c r="X19" s="2">
        <v>412</v>
      </c>
      <c r="Y19" s="2">
        <v>2569</v>
      </c>
      <c r="Z19" s="2">
        <v>0</v>
      </c>
      <c r="AA19" s="1">
        <f t="shared" ref="AA19" si="9">Q19+S19+U19+W19+Y19</f>
        <v>18700</v>
      </c>
      <c r="AB19" s="13">
        <f t="shared" ref="AB19" si="10">R19+T19+V19+X19+Z19</f>
        <v>2150</v>
      </c>
      <c r="AC19" s="14">
        <f t="shared" ref="AC19" si="11">AA19+AB19</f>
        <v>20850</v>
      </c>
      <c r="AE19" s="4" t="s">
        <v>16</v>
      </c>
      <c r="AF19" s="2">
        <f t="shared" si="5"/>
        <v>4316.8702222222209</v>
      </c>
      <c r="AG19" s="2">
        <f t="shared" si="0"/>
        <v>7063.2950257289895</v>
      </c>
      <c r="AH19" s="2">
        <f t="shared" si="0"/>
        <v>3475.3865336658355</v>
      </c>
      <c r="AI19" s="2" t="str">
        <f t="shared" si="0"/>
        <v>N.A.</v>
      </c>
      <c r="AJ19" s="2">
        <f t="shared" si="0"/>
        <v>7740</v>
      </c>
      <c r="AK19" s="2">
        <f t="shared" si="0"/>
        <v>12139.23076923077</v>
      </c>
      <c r="AL19" s="2">
        <f t="shared" si="0"/>
        <v>1907.8413910093293</v>
      </c>
      <c r="AM19" s="2">
        <f t="shared" si="0"/>
        <v>5071.4563106796113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3099.2025133689831</v>
      </c>
      <c r="AQ19" s="13">
        <f t="shared" ref="AQ19" si="13">IFERROR(M19/AB19, "N.A.")</f>
        <v>8032.0381395348841</v>
      </c>
      <c r="AR19" s="14">
        <f t="shared" ref="AR19" si="14">IFERROR(N19/AC19, "N.A.")</f>
        <v>3607.8642206235004</v>
      </c>
    </row>
    <row r="20" spans="1:44" ht="15" customHeight="1" thickBot="1" x14ac:dyDescent="0.3">
      <c r="A20" s="5" t="s">
        <v>0</v>
      </c>
      <c r="B20" s="24">
        <f>B19+C19</f>
        <v>47087633.999999985</v>
      </c>
      <c r="C20" s="26"/>
      <c r="D20" s="24">
        <f>D19+E19</f>
        <v>1393630</v>
      </c>
      <c r="E20" s="26"/>
      <c r="F20" s="24">
        <f>F19+G19</f>
        <v>13406540</v>
      </c>
      <c r="G20" s="26"/>
      <c r="H20" s="24">
        <f>H19+I19</f>
        <v>13336164.999999996</v>
      </c>
      <c r="I20" s="26"/>
      <c r="J20" s="24">
        <f>J19+K19</f>
        <v>0</v>
      </c>
      <c r="K20" s="26"/>
      <c r="L20" s="24">
        <f>L19+M19</f>
        <v>75223968.999999985</v>
      </c>
      <c r="M20" s="25"/>
      <c r="N20" s="18">
        <f>B20+D20+F20+H20+J20</f>
        <v>75223968.999999985</v>
      </c>
      <c r="P20" s="5" t="s">
        <v>0</v>
      </c>
      <c r="Q20" s="24">
        <f>Q19+R19</f>
        <v>10166</v>
      </c>
      <c r="R20" s="26"/>
      <c r="S20" s="24">
        <f>S19+T19</f>
        <v>401</v>
      </c>
      <c r="T20" s="26"/>
      <c r="U20" s="24">
        <f>U19+V19</f>
        <v>1407</v>
      </c>
      <c r="V20" s="26"/>
      <c r="W20" s="24">
        <f>W19+X19</f>
        <v>6307</v>
      </c>
      <c r="X20" s="26"/>
      <c r="Y20" s="24">
        <f>Y19+Z19</f>
        <v>2569</v>
      </c>
      <c r="Z20" s="26"/>
      <c r="AA20" s="24">
        <f>AA19+AB19</f>
        <v>20850</v>
      </c>
      <c r="AB20" s="26"/>
      <c r="AC20" s="19">
        <f>Q20+S20+U20+W20+Y20</f>
        <v>20850</v>
      </c>
      <c r="AE20" s="5" t="s">
        <v>0</v>
      </c>
      <c r="AF20" s="27">
        <f>IFERROR(B20/Q20,"N.A.")</f>
        <v>4631.8742868384797</v>
      </c>
      <c r="AG20" s="28"/>
      <c r="AH20" s="27">
        <f>IFERROR(D20/S20,"N.A.")</f>
        <v>3475.3865336658355</v>
      </c>
      <c r="AI20" s="28"/>
      <c r="AJ20" s="27">
        <f>IFERROR(F20/U20,"N.A.")</f>
        <v>9528.4577114427866</v>
      </c>
      <c r="AK20" s="28"/>
      <c r="AL20" s="27">
        <f>IFERROR(H20/W20,"N.A.")</f>
        <v>2114.5021404788326</v>
      </c>
      <c r="AM20" s="28"/>
      <c r="AN20" s="27">
        <f>IFERROR(J20/Y20,"N.A.")</f>
        <v>0</v>
      </c>
      <c r="AO20" s="28"/>
      <c r="AP20" s="27">
        <f>IFERROR(L20/AA20,"N.A.")</f>
        <v>3607.8642206235004</v>
      </c>
      <c r="AQ20" s="28"/>
      <c r="AR20" s="16">
        <f>IFERROR(N20/AC20, "N.A.")</f>
        <v>3607.8642206235004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10851440</v>
      </c>
      <c r="C27" s="2"/>
      <c r="D27" s="2">
        <v>553840</v>
      </c>
      <c r="E27" s="2"/>
      <c r="F27" s="2">
        <v>6462900</v>
      </c>
      <c r="G27" s="2"/>
      <c r="H27" s="2">
        <v>4941840</v>
      </c>
      <c r="I27" s="2"/>
      <c r="J27" s="2">
        <v>0</v>
      </c>
      <c r="K27" s="2"/>
      <c r="L27" s="1">
        <f>B27+D27+F27+H27+J27</f>
        <v>22810020</v>
      </c>
      <c r="M27" s="13">
        <f>C27+E27+G27+I27+K27</f>
        <v>0</v>
      </c>
      <c r="N27" s="14">
        <f>L27+M27</f>
        <v>22810020</v>
      </c>
      <c r="P27" s="3" t="s">
        <v>12</v>
      </c>
      <c r="Q27" s="2">
        <v>1848</v>
      </c>
      <c r="R27" s="2">
        <v>0</v>
      </c>
      <c r="S27" s="2">
        <v>184</v>
      </c>
      <c r="T27" s="2">
        <v>0</v>
      </c>
      <c r="U27" s="2">
        <v>835</v>
      </c>
      <c r="V27" s="2">
        <v>0</v>
      </c>
      <c r="W27" s="2">
        <v>1087</v>
      </c>
      <c r="X27" s="2">
        <v>0</v>
      </c>
      <c r="Y27" s="2">
        <v>204</v>
      </c>
      <c r="Z27" s="2">
        <v>0</v>
      </c>
      <c r="AA27" s="1">
        <f t="shared" ref="AA27" si="15">Q27+S27+U27+W27+Y27</f>
        <v>4158</v>
      </c>
      <c r="AB27" s="13">
        <f t="shared" ref="AB27" si="16">R27+T27+V27+X27+Z27</f>
        <v>0</v>
      </c>
      <c r="AC27" s="14">
        <f>AA27+AB27</f>
        <v>4158</v>
      </c>
      <c r="AE27" s="3" t="s">
        <v>12</v>
      </c>
      <c r="AF27" s="2">
        <f>IFERROR(B27/Q27, "N.A.")</f>
        <v>5871.9913419913419</v>
      </c>
      <c r="AG27" s="2" t="str">
        <f t="shared" ref="AG27:AR31" si="17">IFERROR(C27/R27, "N.A.")</f>
        <v>N.A.</v>
      </c>
      <c r="AH27" s="2">
        <f t="shared" si="17"/>
        <v>3010</v>
      </c>
      <c r="AI27" s="2" t="str">
        <f t="shared" si="17"/>
        <v>N.A.</v>
      </c>
      <c r="AJ27" s="2">
        <f t="shared" si="17"/>
        <v>7740</v>
      </c>
      <c r="AK27" s="2" t="str">
        <f t="shared" si="17"/>
        <v>N.A.</v>
      </c>
      <c r="AL27" s="2">
        <f t="shared" si="17"/>
        <v>4546.3109475620977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5485.8152958152959</v>
      </c>
      <c r="AQ27" s="13" t="str">
        <f t="shared" si="17"/>
        <v>N.A.</v>
      </c>
      <c r="AR27" s="14">
        <f t="shared" si="17"/>
        <v>5485.8152958152959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10518130</v>
      </c>
      <c r="C29" s="2">
        <v>1108372</v>
      </c>
      <c r="D29" s="2">
        <v>839790</v>
      </c>
      <c r="E29" s="2"/>
      <c r="F29" s="2"/>
      <c r="G29" s="2">
        <v>3956000</v>
      </c>
      <c r="H29" s="2"/>
      <c r="I29" s="2">
        <v>1519440</v>
      </c>
      <c r="J29" s="2"/>
      <c r="K29" s="2"/>
      <c r="L29" s="1">
        <f t="shared" si="18"/>
        <v>11357920</v>
      </c>
      <c r="M29" s="13">
        <f t="shared" si="18"/>
        <v>6583812</v>
      </c>
      <c r="N29" s="14">
        <f t="shared" si="19"/>
        <v>17941732</v>
      </c>
      <c r="P29" s="3" t="s">
        <v>14</v>
      </c>
      <c r="Q29" s="2">
        <v>2036</v>
      </c>
      <c r="R29" s="2">
        <v>331</v>
      </c>
      <c r="S29" s="2">
        <v>217</v>
      </c>
      <c r="T29" s="2">
        <v>0</v>
      </c>
      <c r="U29" s="2">
        <v>0</v>
      </c>
      <c r="V29" s="2">
        <v>184</v>
      </c>
      <c r="W29" s="2">
        <v>0</v>
      </c>
      <c r="X29" s="2">
        <v>298</v>
      </c>
      <c r="Y29" s="2">
        <v>0</v>
      </c>
      <c r="Z29" s="2">
        <v>0</v>
      </c>
      <c r="AA29" s="1">
        <f t="shared" si="20"/>
        <v>2253</v>
      </c>
      <c r="AB29" s="13">
        <f t="shared" si="21"/>
        <v>813</v>
      </c>
      <c r="AC29" s="14">
        <f t="shared" si="22"/>
        <v>3066</v>
      </c>
      <c r="AE29" s="3" t="s">
        <v>14</v>
      </c>
      <c r="AF29" s="2">
        <f t="shared" si="23"/>
        <v>5166.0756385068762</v>
      </c>
      <c r="AG29" s="2">
        <f t="shared" si="17"/>
        <v>3348.5558912386705</v>
      </c>
      <c r="AH29" s="2">
        <f t="shared" si="17"/>
        <v>3870</v>
      </c>
      <c r="AI29" s="2" t="str">
        <f t="shared" si="17"/>
        <v>N.A.</v>
      </c>
      <c r="AJ29" s="2" t="str">
        <f t="shared" si="17"/>
        <v>N.A.</v>
      </c>
      <c r="AK29" s="2">
        <f t="shared" si="17"/>
        <v>21500</v>
      </c>
      <c r="AL29" s="2" t="str">
        <f t="shared" si="17"/>
        <v>N.A.</v>
      </c>
      <c r="AM29" s="2">
        <f t="shared" si="17"/>
        <v>5098.7919463087246</v>
      </c>
      <c r="AN29" s="2" t="str">
        <f t="shared" si="17"/>
        <v>N.A.</v>
      </c>
      <c r="AO29" s="2" t="str">
        <f t="shared" si="17"/>
        <v>N.A.</v>
      </c>
      <c r="AP29" s="15">
        <f t="shared" si="17"/>
        <v>5041.2427873945853</v>
      </c>
      <c r="AQ29" s="13">
        <f t="shared" si="17"/>
        <v>8098.1697416974166</v>
      </c>
      <c r="AR29" s="14">
        <f t="shared" si="17"/>
        <v>5851.8369210697974</v>
      </c>
    </row>
    <row r="30" spans="1:44" ht="15" customHeight="1" thickBot="1" x14ac:dyDescent="0.3">
      <c r="A30" s="3" t="s">
        <v>15</v>
      </c>
      <c r="B30" s="2">
        <v>7233373.9999999991</v>
      </c>
      <c r="C30" s="2"/>
      <c r="D30" s="2"/>
      <c r="E30" s="2"/>
      <c r="F30" s="2"/>
      <c r="G30" s="2"/>
      <c r="H30" s="2">
        <v>2180652.0000000005</v>
      </c>
      <c r="I30" s="2"/>
      <c r="J30" s="2">
        <v>0</v>
      </c>
      <c r="K30" s="2"/>
      <c r="L30" s="1">
        <f t="shared" si="18"/>
        <v>9414026</v>
      </c>
      <c r="M30" s="13">
        <f t="shared" si="18"/>
        <v>0</v>
      </c>
      <c r="N30" s="14">
        <f t="shared" si="19"/>
        <v>9414026</v>
      </c>
      <c r="P30" s="3" t="s">
        <v>15</v>
      </c>
      <c r="Q30" s="2">
        <v>2225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2175</v>
      </c>
      <c r="X30" s="2">
        <v>0</v>
      </c>
      <c r="Y30" s="2">
        <v>592</v>
      </c>
      <c r="Z30" s="2">
        <v>0</v>
      </c>
      <c r="AA30" s="1">
        <f t="shared" si="20"/>
        <v>4992</v>
      </c>
      <c r="AB30" s="13">
        <f t="shared" si="21"/>
        <v>0</v>
      </c>
      <c r="AC30" s="17">
        <f t="shared" si="22"/>
        <v>4992</v>
      </c>
      <c r="AE30" s="3" t="s">
        <v>15</v>
      </c>
      <c r="AF30" s="2">
        <f t="shared" si="23"/>
        <v>3250.9546067415727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1002.5986206896554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1885.8225160256411</v>
      </c>
      <c r="AQ30" s="13" t="str">
        <f t="shared" si="17"/>
        <v>N.A.</v>
      </c>
      <c r="AR30" s="14">
        <f t="shared" si="17"/>
        <v>1885.8225160256411</v>
      </c>
    </row>
    <row r="31" spans="1:44" ht="15" customHeight="1" thickBot="1" x14ac:dyDescent="0.3">
      <c r="A31" s="4" t="s">
        <v>16</v>
      </c>
      <c r="B31" s="2">
        <v>28602944.000000004</v>
      </c>
      <c r="C31" s="2">
        <v>1108372</v>
      </c>
      <c r="D31" s="2">
        <v>1393630</v>
      </c>
      <c r="E31" s="2"/>
      <c r="F31" s="2">
        <v>6462900</v>
      </c>
      <c r="G31" s="2">
        <v>3956000</v>
      </c>
      <c r="H31" s="2">
        <v>7122491.9999999991</v>
      </c>
      <c r="I31" s="2">
        <v>1519440</v>
      </c>
      <c r="J31" s="2">
        <v>0</v>
      </c>
      <c r="K31" s="2"/>
      <c r="L31" s="1">
        <f t="shared" ref="L31" si="24">B31+D31+F31+H31+J31</f>
        <v>43581966</v>
      </c>
      <c r="M31" s="13">
        <f t="shared" ref="M31" si="25">C31+E31+G31+I31+K31</f>
        <v>6583812</v>
      </c>
      <c r="N31" s="17">
        <f t="shared" ref="N31" si="26">L31+M31</f>
        <v>50165778</v>
      </c>
      <c r="P31" s="4" t="s">
        <v>16</v>
      </c>
      <c r="Q31" s="2">
        <v>6109</v>
      </c>
      <c r="R31" s="2">
        <v>331</v>
      </c>
      <c r="S31" s="2">
        <v>401</v>
      </c>
      <c r="T31" s="2">
        <v>0</v>
      </c>
      <c r="U31" s="2">
        <v>835</v>
      </c>
      <c r="V31" s="2">
        <v>184</v>
      </c>
      <c r="W31" s="2">
        <v>3262</v>
      </c>
      <c r="X31" s="2">
        <v>298</v>
      </c>
      <c r="Y31" s="2">
        <v>796</v>
      </c>
      <c r="Z31" s="2">
        <v>0</v>
      </c>
      <c r="AA31" s="1">
        <f t="shared" ref="AA31" si="27">Q31+S31+U31+W31+Y31</f>
        <v>11403</v>
      </c>
      <c r="AB31" s="13">
        <f t="shared" ref="AB31" si="28">R31+T31+V31+X31+Z31</f>
        <v>813</v>
      </c>
      <c r="AC31" s="14">
        <f t="shared" ref="AC31" si="29">AA31+AB31</f>
        <v>12216</v>
      </c>
      <c r="AE31" s="4" t="s">
        <v>16</v>
      </c>
      <c r="AF31" s="2">
        <f t="shared" si="23"/>
        <v>4682.0991979047312</v>
      </c>
      <c r="AG31" s="2">
        <f t="shared" si="17"/>
        <v>3348.5558912386705</v>
      </c>
      <c r="AH31" s="2">
        <f t="shared" si="17"/>
        <v>3475.3865336658355</v>
      </c>
      <c r="AI31" s="2" t="str">
        <f t="shared" si="17"/>
        <v>N.A.</v>
      </c>
      <c r="AJ31" s="2">
        <f t="shared" si="17"/>
        <v>7740</v>
      </c>
      <c r="AK31" s="2">
        <f t="shared" si="17"/>
        <v>21500</v>
      </c>
      <c r="AL31" s="2">
        <f t="shared" si="17"/>
        <v>2183.473942366646</v>
      </c>
      <c r="AM31" s="2">
        <f t="shared" si="17"/>
        <v>5098.7919463087246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3821.9736911339123</v>
      </c>
      <c r="AQ31" s="13">
        <f t="shared" ref="AQ31" si="31">IFERROR(M31/AB31, "N.A.")</f>
        <v>8098.1697416974166</v>
      </c>
      <c r="AR31" s="14">
        <f t="shared" ref="AR31" si="32">IFERROR(N31/AC31, "N.A.")</f>
        <v>4106.5633595284871</v>
      </c>
    </row>
    <row r="32" spans="1:44" ht="15" customHeight="1" thickBot="1" x14ac:dyDescent="0.3">
      <c r="A32" s="5" t="s">
        <v>0</v>
      </c>
      <c r="B32" s="24">
        <f>B31+C31</f>
        <v>29711316.000000004</v>
      </c>
      <c r="C32" s="26"/>
      <c r="D32" s="24">
        <f>D31+E31</f>
        <v>1393630</v>
      </c>
      <c r="E32" s="26"/>
      <c r="F32" s="24">
        <f>F31+G31</f>
        <v>10418900</v>
      </c>
      <c r="G32" s="26"/>
      <c r="H32" s="24">
        <f>H31+I31</f>
        <v>8641932</v>
      </c>
      <c r="I32" s="26"/>
      <c r="J32" s="24">
        <f>J31+K31</f>
        <v>0</v>
      </c>
      <c r="K32" s="26"/>
      <c r="L32" s="24">
        <f>L31+M31</f>
        <v>50165778</v>
      </c>
      <c r="M32" s="25"/>
      <c r="N32" s="18">
        <f>B32+D32+F32+H32+J32</f>
        <v>50165778</v>
      </c>
      <c r="P32" s="5" t="s">
        <v>0</v>
      </c>
      <c r="Q32" s="24">
        <f>Q31+R31</f>
        <v>6440</v>
      </c>
      <c r="R32" s="26"/>
      <c r="S32" s="24">
        <f>S31+T31</f>
        <v>401</v>
      </c>
      <c r="T32" s="26"/>
      <c r="U32" s="24">
        <f>U31+V31</f>
        <v>1019</v>
      </c>
      <c r="V32" s="26"/>
      <c r="W32" s="24">
        <f>W31+X31</f>
        <v>3560</v>
      </c>
      <c r="X32" s="26"/>
      <c r="Y32" s="24">
        <f>Y31+Z31</f>
        <v>796</v>
      </c>
      <c r="Z32" s="26"/>
      <c r="AA32" s="24">
        <f>AA31+AB31</f>
        <v>12216</v>
      </c>
      <c r="AB32" s="26"/>
      <c r="AC32" s="19">
        <f>Q32+S32+U32+W32+Y32</f>
        <v>12216</v>
      </c>
      <c r="AE32" s="5" t="s">
        <v>0</v>
      </c>
      <c r="AF32" s="27">
        <f>IFERROR(B32/Q32,"N.A.")</f>
        <v>4613.558385093168</v>
      </c>
      <c r="AG32" s="28"/>
      <c r="AH32" s="27">
        <f>IFERROR(D32/S32,"N.A.")</f>
        <v>3475.3865336658355</v>
      </c>
      <c r="AI32" s="28"/>
      <c r="AJ32" s="27">
        <f>IFERROR(F32/U32,"N.A.")</f>
        <v>10224.631992149165</v>
      </c>
      <c r="AK32" s="28"/>
      <c r="AL32" s="27">
        <f>IFERROR(H32/W32,"N.A.")</f>
        <v>2427.5089887640452</v>
      </c>
      <c r="AM32" s="28"/>
      <c r="AN32" s="27">
        <f>IFERROR(J32/Y32,"N.A.")</f>
        <v>0</v>
      </c>
      <c r="AO32" s="28"/>
      <c r="AP32" s="27">
        <f>IFERROR(L32/AA32,"N.A.")</f>
        <v>4106.5633595284871</v>
      </c>
      <c r="AQ32" s="28"/>
      <c r="AR32" s="16">
        <f>IFERROR(N32/AC32, "N.A.")</f>
        <v>4106.5633595284871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706920</v>
      </c>
      <c r="C39" s="2"/>
      <c r="D39" s="2"/>
      <c r="E39" s="2"/>
      <c r="F39" s="2"/>
      <c r="G39" s="2"/>
      <c r="H39" s="2">
        <v>4124232.9999999991</v>
      </c>
      <c r="I39" s="2"/>
      <c r="J39" s="2">
        <v>0</v>
      </c>
      <c r="K39" s="2"/>
      <c r="L39" s="1">
        <f>B39+D39+F39+H39+J39</f>
        <v>4831152.9999999991</v>
      </c>
      <c r="M39" s="13">
        <f>C39+E39+G39+I39+K39</f>
        <v>0</v>
      </c>
      <c r="N39" s="14">
        <f>L39+M39</f>
        <v>4831152.9999999991</v>
      </c>
      <c r="P39" s="3" t="s">
        <v>12</v>
      </c>
      <c r="Q39" s="2">
        <v>331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2633</v>
      </c>
      <c r="X39" s="2">
        <v>0</v>
      </c>
      <c r="Y39" s="2">
        <v>984</v>
      </c>
      <c r="Z39" s="2">
        <v>0</v>
      </c>
      <c r="AA39" s="1">
        <f>Q39+S39+U39+W39+Y39</f>
        <v>3948</v>
      </c>
      <c r="AB39" s="13">
        <f>R39+T39+V39+X39+Z39</f>
        <v>0</v>
      </c>
      <c r="AC39" s="14">
        <f>AA39+AB39</f>
        <v>3948</v>
      </c>
      <c r="AE39" s="3" t="s">
        <v>12</v>
      </c>
      <c r="AF39" s="2">
        <f>IFERROR(B39/Q39, "N.A.")</f>
        <v>2135.7099697885196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1566.3627041397642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1223.6963019250252</v>
      </c>
      <c r="AQ39" s="13" t="str">
        <f t="shared" si="33"/>
        <v>N.A.</v>
      </c>
      <c r="AR39" s="14">
        <f t="shared" si="33"/>
        <v>1223.6963019250252</v>
      </c>
    </row>
    <row r="40" spans="1:44" ht="15" customHeight="1" thickBot="1" x14ac:dyDescent="0.3">
      <c r="A40" s="3" t="s">
        <v>13</v>
      </c>
      <c r="B40" s="2">
        <v>789390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789390</v>
      </c>
      <c r="M40" s="13">
        <f t="shared" si="34"/>
        <v>0</v>
      </c>
      <c r="N40" s="14">
        <f t="shared" ref="N40:N42" si="35">L40+M40</f>
        <v>789390</v>
      </c>
      <c r="P40" s="3" t="s">
        <v>13</v>
      </c>
      <c r="Q40" s="2">
        <v>298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298</v>
      </c>
      <c r="AB40" s="13">
        <f t="shared" si="36"/>
        <v>0</v>
      </c>
      <c r="AC40" s="14">
        <f t="shared" ref="AC40:AC42" si="37">AA40+AB40</f>
        <v>298</v>
      </c>
      <c r="AE40" s="3" t="s">
        <v>13</v>
      </c>
      <c r="AF40" s="2">
        <f t="shared" ref="AF40:AF43" si="38">IFERROR(B40/Q40, "N.A.")</f>
        <v>2648.959731543624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2648.959731543624</v>
      </c>
      <c r="AQ40" s="13" t="str">
        <f t="shared" si="33"/>
        <v>N.A.</v>
      </c>
      <c r="AR40" s="14">
        <f t="shared" si="33"/>
        <v>2648.959731543624</v>
      </c>
    </row>
    <row r="41" spans="1:44" ht="15" customHeight="1" thickBot="1" x14ac:dyDescent="0.3">
      <c r="A41" s="3" t="s">
        <v>14</v>
      </c>
      <c r="B41" s="2">
        <v>8752578</v>
      </c>
      <c r="C41" s="2">
        <v>7127430.0000000009</v>
      </c>
      <c r="D41" s="2"/>
      <c r="E41" s="2"/>
      <c r="F41" s="2"/>
      <c r="G41" s="2">
        <v>2987640</v>
      </c>
      <c r="H41" s="2"/>
      <c r="I41" s="2">
        <v>570000</v>
      </c>
      <c r="J41" s="2">
        <v>0</v>
      </c>
      <c r="K41" s="2"/>
      <c r="L41" s="1">
        <f t="shared" si="34"/>
        <v>8752578</v>
      </c>
      <c r="M41" s="13">
        <f t="shared" si="34"/>
        <v>10685070</v>
      </c>
      <c r="N41" s="14">
        <f t="shared" si="35"/>
        <v>19437648</v>
      </c>
      <c r="P41" s="3" t="s">
        <v>14</v>
      </c>
      <c r="Q41" s="2">
        <v>2262</v>
      </c>
      <c r="R41" s="2">
        <v>835</v>
      </c>
      <c r="S41" s="2">
        <v>0</v>
      </c>
      <c r="T41" s="2">
        <v>0</v>
      </c>
      <c r="U41" s="2">
        <v>0</v>
      </c>
      <c r="V41" s="2">
        <v>388</v>
      </c>
      <c r="W41" s="2">
        <v>0</v>
      </c>
      <c r="X41" s="2">
        <v>114</v>
      </c>
      <c r="Y41" s="2">
        <v>184</v>
      </c>
      <c r="Z41" s="2">
        <v>0</v>
      </c>
      <c r="AA41" s="1">
        <f t="shared" si="36"/>
        <v>2446</v>
      </c>
      <c r="AB41" s="13">
        <f t="shared" si="36"/>
        <v>1337</v>
      </c>
      <c r="AC41" s="14">
        <f t="shared" si="37"/>
        <v>3783</v>
      </c>
      <c r="AE41" s="3" t="s">
        <v>14</v>
      </c>
      <c r="AF41" s="2">
        <f t="shared" si="38"/>
        <v>3869.397877984085</v>
      </c>
      <c r="AG41" s="2">
        <f t="shared" si="33"/>
        <v>8535.8443113772464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7700.1030927835054</v>
      </c>
      <c r="AL41" s="2" t="str">
        <f t="shared" si="33"/>
        <v>N.A.</v>
      </c>
      <c r="AM41" s="2">
        <f t="shared" si="33"/>
        <v>5000</v>
      </c>
      <c r="AN41" s="2">
        <f t="shared" si="33"/>
        <v>0</v>
      </c>
      <c r="AO41" s="2" t="str">
        <f t="shared" si="33"/>
        <v>N.A.</v>
      </c>
      <c r="AP41" s="15">
        <f t="shared" si="33"/>
        <v>3578.3229762878168</v>
      </c>
      <c r="AQ41" s="13">
        <f t="shared" si="33"/>
        <v>7991.8249813014208</v>
      </c>
      <c r="AR41" s="14">
        <f t="shared" si="33"/>
        <v>5138.1570182394926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605</v>
      </c>
      <c r="Z42" s="2">
        <v>0</v>
      </c>
      <c r="AA42" s="1">
        <f t="shared" si="36"/>
        <v>605</v>
      </c>
      <c r="AB42" s="13">
        <f t="shared" si="36"/>
        <v>0</v>
      </c>
      <c r="AC42" s="14">
        <f t="shared" si="37"/>
        <v>605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10248888</v>
      </c>
      <c r="C43" s="2">
        <v>7127430.0000000009</v>
      </c>
      <c r="D43" s="2"/>
      <c r="E43" s="2"/>
      <c r="F43" s="2"/>
      <c r="G43" s="2">
        <v>2987640</v>
      </c>
      <c r="H43" s="2">
        <v>4124232.9999999991</v>
      </c>
      <c r="I43" s="2">
        <v>570000</v>
      </c>
      <c r="J43" s="2">
        <v>0</v>
      </c>
      <c r="K43" s="2"/>
      <c r="L43" s="1">
        <f t="shared" ref="L43" si="39">B43+D43+F43+H43+J43</f>
        <v>14373121</v>
      </c>
      <c r="M43" s="13">
        <f t="shared" ref="M43" si="40">C43+E43+G43+I43+K43</f>
        <v>10685070</v>
      </c>
      <c r="N43" s="17">
        <f t="shared" ref="N43" si="41">L43+M43</f>
        <v>25058191</v>
      </c>
      <c r="P43" s="4" t="s">
        <v>16</v>
      </c>
      <c r="Q43" s="2">
        <v>2891</v>
      </c>
      <c r="R43" s="2">
        <v>835</v>
      </c>
      <c r="S43" s="2">
        <v>0</v>
      </c>
      <c r="T43" s="2">
        <v>0</v>
      </c>
      <c r="U43" s="2">
        <v>0</v>
      </c>
      <c r="V43" s="2">
        <v>388</v>
      </c>
      <c r="W43" s="2">
        <v>2633</v>
      </c>
      <c r="X43" s="2">
        <v>114</v>
      </c>
      <c r="Y43" s="2">
        <v>1773</v>
      </c>
      <c r="Z43" s="2">
        <v>0</v>
      </c>
      <c r="AA43" s="1">
        <f t="shared" ref="AA43" si="42">Q43+S43+U43+W43+Y43</f>
        <v>7297</v>
      </c>
      <c r="AB43" s="13">
        <f t="shared" ref="AB43" si="43">R43+T43+V43+X43+Z43</f>
        <v>1337</v>
      </c>
      <c r="AC43" s="17">
        <f t="shared" ref="AC43" si="44">AA43+AB43</f>
        <v>8634</v>
      </c>
      <c r="AE43" s="4" t="s">
        <v>16</v>
      </c>
      <c r="AF43" s="2">
        <f t="shared" si="38"/>
        <v>3545.1013490141818</v>
      </c>
      <c r="AG43" s="2">
        <f t="shared" si="33"/>
        <v>8535.8443113772464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>
        <f t="shared" si="33"/>
        <v>7700.1030927835054</v>
      </c>
      <c r="AL43" s="2">
        <f t="shared" si="33"/>
        <v>1566.3627041397642</v>
      </c>
      <c r="AM43" s="2">
        <f t="shared" si="33"/>
        <v>5000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1969.7301630807181</v>
      </c>
      <c r="AQ43" s="13">
        <f t="shared" ref="AQ43" si="46">IFERROR(M43/AB43, "N.A.")</f>
        <v>7991.8249813014208</v>
      </c>
      <c r="AR43" s="14">
        <f t="shared" ref="AR43" si="47">IFERROR(N43/AC43, "N.A.")</f>
        <v>2902.269052582812</v>
      </c>
    </row>
    <row r="44" spans="1:44" ht="15" customHeight="1" thickBot="1" x14ac:dyDescent="0.3">
      <c r="A44" s="5" t="s">
        <v>0</v>
      </c>
      <c r="B44" s="24">
        <f>B43+C43</f>
        <v>17376318</v>
      </c>
      <c r="C44" s="26"/>
      <c r="D44" s="24">
        <f>D43+E43</f>
        <v>0</v>
      </c>
      <c r="E44" s="26"/>
      <c r="F44" s="24">
        <f>F43+G43</f>
        <v>2987640</v>
      </c>
      <c r="G44" s="26"/>
      <c r="H44" s="24">
        <f>H43+I43</f>
        <v>4694232.9999999991</v>
      </c>
      <c r="I44" s="26"/>
      <c r="J44" s="24">
        <f>J43+K43</f>
        <v>0</v>
      </c>
      <c r="K44" s="26"/>
      <c r="L44" s="24">
        <f>L43+M43</f>
        <v>25058191</v>
      </c>
      <c r="M44" s="25"/>
      <c r="N44" s="18">
        <f>B44+D44+F44+H44+J44</f>
        <v>25058191</v>
      </c>
      <c r="P44" s="5" t="s">
        <v>0</v>
      </c>
      <c r="Q44" s="24">
        <f>Q43+R43</f>
        <v>3726</v>
      </c>
      <c r="R44" s="26"/>
      <c r="S44" s="24">
        <f>S43+T43</f>
        <v>0</v>
      </c>
      <c r="T44" s="26"/>
      <c r="U44" s="24">
        <f>U43+V43</f>
        <v>388</v>
      </c>
      <c r="V44" s="26"/>
      <c r="W44" s="24">
        <f>W43+X43</f>
        <v>2747</v>
      </c>
      <c r="X44" s="26"/>
      <c r="Y44" s="24">
        <f>Y43+Z43</f>
        <v>1773</v>
      </c>
      <c r="Z44" s="26"/>
      <c r="AA44" s="24">
        <f>AA43+AB43</f>
        <v>8634</v>
      </c>
      <c r="AB44" s="25"/>
      <c r="AC44" s="18">
        <f>Q44+S44+U44+W44+Y44</f>
        <v>8634</v>
      </c>
      <c r="AE44" s="5" t="s">
        <v>0</v>
      </c>
      <c r="AF44" s="27">
        <f>IFERROR(B44/Q44,"N.A.")</f>
        <v>4663.5314009661834</v>
      </c>
      <c r="AG44" s="28"/>
      <c r="AH44" s="27" t="str">
        <f>IFERROR(D44/S44,"N.A.")</f>
        <v>N.A.</v>
      </c>
      <c r="AI44" s="28"/>
      <c r="AJ44" s="27">
        <f>IFERROR(F44/U44,"N.A.")</f>
        <v>7700.1030927835054</v>
      </c>
      <c r="AK44" s="28"/>
      <c r="AL44" s="27">
        <f>IFERROR(H44/W44,"N.A.")</f>
        <v>1708.8580269384779</v>
      </c>
      <c r="AM44" s="28"/>
      <c r="AN44" s="27">
        <f>IFERROR(J44/Y44,"N.A.")</f>
        <v>0</v>
      </c>
      <c r="AO44" s="28"/>
      <c r="AP44" s="27">
        <f>IFERROR(L44/AA44,"N.A.")</f>
        <v>2902.269052582812</v>
      </c>
      <c r="AQ44" s="28"/>
      <c r="AR44" s="16">
        <f>IFERROR(N44/AC44, "N.A.")</f>
        <v>2902.269052582812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218019386</v>
      </c>
      <c r="C15" s="2"/>
      <c r="D15" s="2">
        <v>115289088.99999994</v>
      </c>
      <c r="E15" s="2"/>
      <c r="F15" s="2">
        <v>106864670.00000006</v>
      </c>
      <c r="G15" s="2"/>
      <c r="H15" s="2">
        <v>299352249.99999982</v>
      </c>
      <c r="I15" s="2"/>
      <c r="J15" s="2">
        <v>0</v>
      </c>
      <c r="K15" s="2"/>
      <c r="L15" s="1">
        <f>B15+D15+F15+H15+J15</f>
        <v>739525394.99999976</v>
      </c>
      <c r="M15" s="13">
        <f>C15+E15+G15+I15+K15</f>
        <v>0</v>
      </c>
      <c r="N15" s="14">
        <f>L15+M15</f>
        <v>739525394.99999976</v>
      </c>
      <c r="P15" s="3" t="s">
        <v>12</v>
      </c>
      <c r="Q15" s="2">
        <v>43681</v>
      </c>
      <c r="R15" s="2">
        <v>0</v>
      </c>
      <c r="S15" s="2">
        <v>18355</v>
      </c>
      <c r="T15" s="2">
        <v>0</v>
      </c>
      <c r="U15" s="2">
        <v>15914</v>
      </c>
      <c r="V15" s="2">
        <v>0</v>
      </c>
      <c r="W15" s="2">
        <v>77989</v>
      </c>
      <c r="X15" s="2">
        <v>0</v>
      </c>
      <c r="Y15" s="2">
        <v>10429</v>
      </c>
      <c r="Z15" s="2">
        <v>0</v>
      </c>
      <c r="AA15" s="1">
        <f>Q15+S15+U15+W15+Y15</f>
        <v>166368</v>
      </c>
      <c r="AB15" s="13">
        <f>R15+T15+V15+X15+Z15</f>
        <v>0</v>
      </c>
      <c r="AC15" s="14">
        <f>AA15+AB15</f>
        <v>166368</v>
      </c>
      <c r="AE15" s="3" t="s">
        <v>12</v>
      </c>
      <c r="AF15" s="2">
        <f>IFERROR(B15/Q15, "N.A.")</f>
        <v>4991.1720427645887</v>
      </c>
      <c r="AG15" s="2" t="str">
        <f t="shared" ref="AG15:AR19" si="0">IFERROR(C15/R15, "N.A.")</f>
        <v>N.A.</v>
      </c>
      <c r="AH15" s="2">
        <f t="shared" si="0"/>
        <v>6281.0726777444806</v>
      </c>
      <c r="AI15" s="2" t="str">
        <f t="shared" si="0"/>
        <v>N.A.</v>
      </c>
      <c r="AJ15" s="2">
        <f t="shared" si="0"/>
        <v>6715.1357295463149</v>
      </c>
      <c r="AK15" s="2" t="str">
        <f t="shared" si="0"/>
        <v>N.A.</v>
      </c>
      <c r="AL15" s="2">
        <f t="shared" si="0"/>
        <v>3838.390670479168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4445.1180214945171</v>
      </c>
      <c r="AQ15" s="13" t="str">
        <f t="shared" si="0"/>
        <v>N.A.</v>
      </c>
      <c r="AR15" s="14">
        <f t="shared" si="0"/>
        <v>4445.1180214945171</v>
      </c>
    </row>
    <row r="16" spans="1:44" ht="15" customHeight="1" thickBot="1" x14ac:dyDescent="0.3">
      <c r="A16" s="3" t="s">
        <v>13</v>
      </c>
      <c r="B16" s="2">
        <v>117457555.00000003</v>
      </c>
      <c r="C16" s="2">
        <v>1747080</v>
      </c>
      <c r="D16" s="2">
        <v>95976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117553531.00000003</v>
      </c>
      <c r="M16" s="13">
        <f t="shared" si="1"/>
        <v>1747080</v>
      </c>
      <c r="N16" s="14">
        <f t="shared" ref="N16:N18" si="2">L16+M16</f>
        <v>119300611.00000003</v>
      </c>
      <c r="P16" s="3" t="s">
        <v>13</v>
      </c>
      <c r="Q16" s="2">
        <v>30638</v>
      </c>
      <c r="R16" s="2">
        <v>736</v>
      </c>
      <c r="S16" s="2">
        <v>124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30762</v>
      </c>
      <c r="AB16" s="13">
        <f t="shared" si="3"/>
        <v>736</v>
      </c>
      <c r="AC16" s="14">
        <f t="shared" ref="AC16:AC18" si="4">AA16+AB16</f>
        <v>31498</v>
      </c>
      <c r="AE16" s="3" t="s">
        <v>13</v>
      </c>
      <c r="AF16" s="2">
        <f t="shared" ref="AF16:AF19" si="5">IFERROR(B16/Q16, "N.A.")</f>
        <v>3833.7213590965475</v>
      </c>
      <c r="AG16" s="2">
        <f t="shared" si="0"/>
        <v>2373.75</v>
      </c>
      <c r="AH16" s="2">
        <f t="shared" si="0"/>
        <v>774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3821.387783629154</v>
      </c>
      <c r="AQ16" s="13">
        <f t="shared" si="0"/>
        <v>2373.75</v>
      </c>
      <c r="AR16" s="14">
        <f t="shared" si="0"/>
        <v>3787.5614642199516</v>
      </c>
    </row>
    <row r="17" spans="1:44" ht="15" customHeight="1" thickBot="1" x14ac:dyDescent="0.3">
      <c r="A17" s="3" t="s">
        <v>14</v>
      </c>
      <c r="B17" s="2">
        <v>624303533.00000024</v>
      </c>
      <c r="C17" s="2">
        <v>2396734621.9999957</v>
      </c>
      <c r="D17" s="2">
        <v>200539968.00000003</v>
      </c>
      <c r="E17" s="2">
        <v>46619690.000000007</v>
      </c>
      <c r="F17" s="2"/>
      <c r="G17" s="2">
        <v>164724253.99999997</v>
      </c>
      <c r="H17" s="2"/>
      <c r="I17" s="2">
        <v>232090458.00000006</v>
      </c>
      <c r="J17" s="2">
        <v>0</v>
      </c>
      <c r="K17" s="2"/>
      <c r="L17" s="1">
        <f t="shared" si="1"/>
        <v>824843501.00000024</v>
      </c>
      <c r="M17" s="13">
        <f t="shared" si="1"/>
        <v>2840169023.9999957</v>
      </c>
      <c r="N17" s="14">
        <f t="shared" si="2"/>
        <v>3665012524.9999962</v>
      </c>
      <c r="P17" s="3" t="s">
        <v>14</v>
      </c>
      <c r="Q17" s="2">
        <v>117729</v>
      </c>
      <c r="R17" s="2">
        <v>393520</v>
      </c>
      <c r="S17" s="2">
        <v>29385</v>
      </c>
      <c r="T17" s="2">
        <v>5592</v>
      </c>
      <c r="U17" s="2">
        <v>0</v>
      </c>
      <c r="V17" s="2">
        <v>26499</v>
      </c>
      <c r="W17" s="2">
        <v>0</v>
      </c>
      <c r="X17" s="2">
        <v>33986</v>
      </c>
      <c r="Y17" s="2">
        <v>7769</v>
      </c>
      <c r="Z17" s="2">
        <v>0</v>
      </c>
      <c r="AA17" s="1">
        <f t="shared" si="3"/>
        <v>154883</v>
      </c>
      <c r="AB17" s="13">
        <f t="shared" si="3"/>
        <v>459597</v>
      </c>
      <c r="AC17" s="14">
        <f t="shared" si="4"/>
        <v>614480</v>
      </c>
      <c r="AE17" s="3" t="s">
        <v>14</v>
      </c>
      <c r="AF17" s="2">
        <f t="shared" si="5"/>
        <v>5302.8865700039942</v>
      </c>
      <c r="AG17" s="2">
        <f t="shared" si="0"/>
        <v>6090.5026987192414</v>
      </c>
      <c r="AH17" s="2">
        <f t="shared" si="0"/>
        <v>6824.5692700357331</v>
      </c>
      <c r="AI17" s="2">
        <f t="shared" si="0"/>
        <v>8336.8544349070107</v>
      </c>
      <c r="AJ17" s="2" t="str">
        <f t="shared" si="0"/>
        <v>N.A.</v>
      </c>
      <c r="AK17" s="2">
        <f t="shared" si="0"/>
        <v>6216.2441601569863</v>
      </c>
      <c r="AL17" s="2" t="str">
        <f t="shared" si="0"/>
        <v>N.A.</v>
      </c>
      <c r="AM17" s="2">
        <f t="shared" si="0"/>
        <v>6829.0018831283487</v>
      </c>
      <c r="AN17" s="2">
        <f t="shared" si="0"/>
        <v>0</v>
      </c>
      <c r="AO17" s="2" t="str">
        <f t="shared" si="0"/>
        <v>N.A.</v>
      </c>
      <c r="AP17" s="15">
        <f t="shared" si="0"/>
        <v>5325.5909363842402</v>
      </c>
      <c r="AQ17" s="13">
        <f t="shared" si="0"/>
        <v>6179.6944366477492</v>
      </c>
      <c r="AR17" s="14">
        <f t="shared" si="0"/>
        <v>5964.4130402942264</v>
      </c>
    </row>
    <row r="18" spans="1:44" ht="15" customHeight="1" thickBot="1" x14ac:dyDescent="0.3">
      <c r="A18" s="3" t="s">
        <v>15</v>
      </c>
      <c r="B18" s="2">
        <v>28948060</v>
      </c>
      <c r="C18" s="2">
        <v>9806150</v>
      </c>
      <c r="D18" s="2">
        <v>3955785</v>
      </c>
      <c r="E18" s="2"/>
      <c r="F18" s="2"/>
      <c r="G18" s="2">
        <v>4088660</v>
      </c>
      <c r="H18" s="2">
        <v>14934609.999999996</v>
      </c>
      <c r="I18" s="2"/>
      <c r="J18" s="2">
        <v>0</v>
      </c>
      <c r="K18" s="2"/>
      <c r="L18" s="1">
        <f t="shared" si="1"/>
        <v>47838455</v>
      </c>
      <c r="M18" s="13">
        <f t="shared" si="1"/>
        <v>13894810</v>
      </c>
      <c r="N18" s="14">
        <f t="shared" si="2"/>
        <v>61733265</v>
      </c>
      <c r="P18" s="3" t="s">
        <v>15</v>
      </c>
      <c r="Q18" s="2">
        <v>8030</v>
      </c>
      <c r="R18" s="2">
        <v>2285</v>
      </c>
      <c r="S18" s="2">
        <v>1720</v>
      </c>
      <c r="T18" s="2">
        <v>0</v>
      </c>
      <c r="U18" s="2">
        <v>0</v>
      </c>
      <c r="V18" s="2">
        <v>1664</v>
      </c>
      <c r="W18" s="2">
        <v>20609</v>
      </c>
      <c r="X18" s="2">
        <v>0</v>
      </c>
      <c r="Y18" s="2">
        <v>2940</v>
      </c>
      <c r="Z18" s="2">
        <v>0</v>
      </c>
      <c r="AA18" s="1">
        <f t="shared" si="3"/>
        <v>33299</v>
      </c>
      <c r="AB18" s="13">
        <f t="shared" si="3"/>
        <v>3949</v>
      </c>
      <c r="AC18" s="17">
        <f t="shared" si="4"/>
        <v>37248</v>
      </c>
      <c r="AE18" s="3" t="s">
        <v>15</v>
      </c>
      <c r="AF18" s="2">
        <f t="shared" si="5"/>
        <v>3604.9887920298879</v>
      </c>
      <c r="AG18" s="2">
        <f t="shared" si="0"/>
        <v>4291.531728665208</v>
      </c>
      <c r="AH18" s="2">
        <f t="shared" si="0"/>
        <v>2299.875</v>
      </c>
      <c r="AI18" s="2" t="str">
        <f t="shared" si="0"/>
        <v>N.A.</v>
      </c>
      <c r="AJ18" s="2" t="str">
        <f t="shared" si="0"/>
        <v>N.A.</v>
      </c>
      <c r="AK18" s="2">
        <f t="shared" si="0"/>
        <v>2457.1274038461538</v>
      </c>
      <c r="AL18" s="2">
        <f t="shared" si="0"/>
        <v>724.66446698044524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1436.6333823838554</v>
      </c>
      <c r="AQ18" s="13">
        <f t="shared" si="0"/>
        <v>3518.5641934667005</v>
      </c>
      <c r="AR18" s="14">
        <f t="shared" si="0"/>
        <v>1657.3578447164948</v>
      </c>
    </row>
    <row r="19" spans="1:44" ht="15" customHeight="1" thickBot="1" x14ac:dyDescent="0.3">
      <c r="A19" s="4" t="s">
        <v>16</v>
      </c>
      <c r="B19" s="2">
        <v>988728533.99999976</v>
      </c>
      <c r="C19" s="2">
        <v>2408287851.999999</v>
      </c>
      <c r="D19" s="2">
        <v>319880817.99999988</v>
      </c>
      <c r="E19" s="2">
        <v>46619690.000000007</v>
      </c>
      <c r="F19" s="2">
        <v>106864670.00000006</v>
      </c>
      <c r="G19" s="2">
        <v>168812914.00000003</v>
      </c>
      <c r="H19" s="2">
        <v>314286859.99999988</v>
      </c>
      <c r="I19" s="2">
        <v>232090458.00000006</v>
      </c>
      <c r="J19" s="2">
        <v>0</v>
      </c>
      <c r="K19" s="2"/>
      <c r="L19" s="1">
        <f t="shared" ref="L19" si="6">B19+D19+F19+H19+J19</f>
        <v>1729760881.9999995</v>
      </c>
      <c r="M19" s="13">
        <f t="shared" ref="M19" si="7">C19+E19+G19+I19+K19</f>
        <v>2855810913.999999</v>
      </c>
      <c r="N19" s="17">
        <f t="shared" ref="N19" si="8">L19+M19</f>
        <v>4585571795.9999981</v>
      </c>
      <c r="P19" s="4" t="s">
        <v>16</v>
      </c>
      <c r="Q19" s="2">
        <v>200078</v>
      </c>
      <c r="R19" s="2">
        <v>396541</v>
      </c>
      <c r="S19" s="2">
        <v>49584</v>
      </c>
      <c r="T19" s="2">
        <v>5592</v>
      </c>
      <c r="U19" s="2">
        <v>15914</v>
      </c>
      <c r="V19" s="2">
        <v>28163</v>
      </c>
      <c r="W19" s="2">
        <v>98598</v>
      </c>
      <c r="X19" s="2">
        <v>33986</v>
      </c>
      <c r="Y19" s="2">
        <v>21138</v>
      </c>
      <c r="Z19" s="2">
        <v>0</v>
      </c>
      <c r="AA19" s="1">
        <f t="shared" ref="AA19" si="9">Q19+S19+U19+W19+Y19</f>
        <v>385312</v>
      </c>
      <c r="AB19" s="13">
        <f t="shared" ref="AB19" si="10">R19+T19+V19+X19+Z19</f>
        <v>464282</v>
      </c>
      <c r="AC19" s="14">
        <f t="shared" ref="AC19" si="11">AA19+AB19</f>
        <v>849594</v>
      </c>
      <c r="AE19" s="4" t="s">
        <v>16</v>
      </c>
      <c r="AF19" s="2">
        <f t="shared" si="5"/>
        <v>4941.7154009936112</v>
      </c>
      <c r="AG19" s="2">
        <f t="shared" si="0"/>
        <v>6073.2379552177426</v>
      </c>
      <c r="AH19" s="2">
        <f t="shared" si="0"/>
        <v>6451.2911019683743</v>
      </c>
      <c r="AI19" s="2">
        <f t="shared" si="0"/>
        <v>8336.8544349070107</v>
      </c>
      <c r="AJ19" s="2">
        <f t="shared" si="0"/>
        <v>6715.1357295463149</v>
      </c>
      <c r="AK19" s="2">
        <f t="shared" si="0"/>
        <v>5994.1381955047409</v>
      </c>
      <c r="AL19" s="2">
        <f t="shared" si="0"/>
        <v>3187.5581654800289</v>
      </c>
      <c r="AM19" s="2">
        <f t="shared" si="0"/>
        <v>6829.0018831283487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4489.2473683664139</v>
      </c>
      <c r="AQ19" s="13">
        <f t="shared" ref="AQ19" si="13">IFERROR(M19/AB19, "N.A.")</f>
        <v>6151.0265614432583</v>
      </c>
      <c r="AR19" s="14">
        <f t="shared" ref="AR19" si="14">IFERROR(N19/AC19, "N.A.")</f>
        <v>5397.3683853699513</v>
      </c>
    </row>
    <row r="20" spans="1:44" ht="15" customHeight="1" thickBot="1" x14ac:dyDescent="0.3">
      <c r="A20" s="5" t="s">
        <v>0</v>
      </c>
      <c r="B20" s="24">
        <f>B19+C19</f>
        <v>3397016385.999999</v>
      </c>
      <c r="C20" s="26"/>
      <c r="D20" s="24">
        <f>D19+E19</f>
        <v>366500507.99999988</v>
      </c>
      <c r="E20" s="26"/>
      <c r="F20" s="24">
        <f>F19+G19</f>
        <v>275677584.00000012</v>
      </c>
      <c r="G20" s="26"/>
      <c r="H20" s="24">
        <f>H19+I19</f>
        <v>546377318</v>
      </c>
      <c r="I20" s="26"/>
      <c r="J20" s="24">
        <f>J19+K19</f>
        <v>0</v>
      </c>
      <c r="K20" s="26"/>
      <c r="L20" s="24">
        <f>L19+M19</f>
        <v>4585571795.9999981</v>
      </c>
      <c r="M20" s="25"/>
      <c r="N20" s="18">
        <f>B20+D20+F20+H20+J20</f>
        <v>4585571795.999999</v>
      </c>
      <c r="P20" s="5" t="s">
        <v>0</v>
      </c>
      <c r="Q20" s="24">
        <f>Q19+R19</f>
        <v>596619</v>
      </c>
      <c r="R20" s="26"/>
      <c r="S20" s="24">
        <f>S19+T19</f>
        <v>55176</v>
      </c>
      <c r="T20" s="26"/>
      <c r="U20" s="24">
        <f>U19+V19</f>
        <v>44077</v>
      </c>
      <c r="V20" s="26"/>
      <c r="W20" s="24">
        <f>W19+X19</f>
        <v>132584</v>
      </c>
      <c r="X20" s="26"/>
      <c r="Y20" s="24">
        <f>Y19+Z19</f>
        <v>21138</v>
      </c>
      <c r="Z20" s="26"/>
      <c r="AA20" s="24">
        <f>AA19+AB19</f>
        <v>849594</v>
      </c>
      <c r="AB20" s="26"/>
      <c r="AC20" s="19">
        <f>Q20+S20+U20+W20+Y20</f>
        <v>849594</v>
      </c>
      <c r="AE20" s="5" t="s">
        <v>0</v>
      </c>
      <c r="AF20" s="27">
        <f>IFERROR(B20/Q20,"N.A.")</f>
        <v>5693.7784180523904</v>
      </c>
      <c r="AG20" s="28"/>
      <c r="AH20" s="27">
        <f>IFERROR(D20/S20,"N.A.")</f>
        <v>6642.3899521531075</v>
      </c>
      <c r="AI20" s="28"/>
      <c r="AJ20" s="27">
        <f>IFERROR(F20/U20,"N.A.")</f>
        <v>6254.4543412664225</v>
      </c>
      <c r="AK20" s="28"/>
      <c r="AL20" s="27">
        <f>IFERROR(H20/W20,"N.A.")</f>
        <v>4120.9898479454532</v>
      </c>
      <c r="AM20" s="28"/>
      <c r="AN20" s="27">
        <f>IFERROR(J20/Y20,"N.A.")</f>
        <v>0</v>
      </c>
      <c r="AO20" s="28"/>
      <c r="AP20" s="27">
        <f>IFERROR(L20/AA20,"N.A.")</f>
        <v>5397.3683853699513</v>
      </c>
      <c r="AQ20" s="28"/>
      <c r="AR20" s="16">
        <f>IFERROR(N20/AC20, "N.A.")</f>
        <v>5397.3683853699522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188560452.00000009</v>
      </c>
      <c r="C27" s="2"/>
      <c r="D27" s="2">
        <v>109625168.99999999</v>
      </c>
      <c r="E27" s="2"/>
      <c r="F27" s="2">
        <v>102074759.99999999</v>
      </c>
      <c r="G27" s="2"/>
      <c r="H27" s="2">
        <v>201058003.00000003</v>
      </c>
      <c r="I27" s="2"/>
      <c r="J27" s="2">
        <v>0</v>
      </c>
      <c r="K27" s="2"/>
      <c r="L27" s="1">
        <f>B27+D27+F27+H27+J27</f>
        <v>601318384.00000012</v>
      </c>
      <c r="M27" s="13">
        <f>C27+E27+G27+I27+K27</f>
        <v>0</v>
      </c>
      <c r="N27" s="14">
        <f>L27+M27</f>
        <v>601318384.00000012</v>
      </c>
      <c r="P27" s="3" t="s">
        <v>12</v>
      </c>
      <c r="Q27" s="2">
        <v>34503</v>
      </c>
      <c r="R27" s="2">
        <v>0</v>
      </c>
      <c r="S27" s="2">
        <v>17235</v>
      </c>
      <c r="T27" s="2">
        <v>0</v>
      </c>
      <c r="U27" s="2">
        <v>14769</v>
      </c>
      <c r="V27" s="2">
        <v>0</v>
      </c>
      <c r="W27" s="2">
        <v>35623</v>
      </c>
      <c r="X27" s="2">
        <v>0</v>
      </c>
      <c r="Y27" s="2">
        <v>2958</v>
      </c>
      <c r="Z27" s="2">
        <v>0</v>
      </c>
      <c r="AA27" s="1">
        <f>Q27+S27+U27+W27+Y27</f>
        <v>105088</v>
      </c>
      <c r="AB27" s="13">
        <f>R27+T27+V27+X27+Z27</f>
        <v>0</v>
      </c>
      <c r="AC27" s="14">
        <f>AA27+AB27</f>
        <v>105088</v>
      </c>
      <c r="AE27" s="3" t="s">
        <v>12</v>
      </c>
      <c r="AF27" s="2">
        <f>IFERROR(B27/Q27, "N.A.")</f>
        <v>5465.0451265107404</v>
      </c>
      <c r="AG27" s="2" t="str">
        <f t="shared" ref="AG27:AR31" si="15">IFERROR(C27/R27, "N.A.")</f>
        <v>N.A.</v>
      </c>
      <c r="AH27" s="2">
        <f t="shared" si="15"/>
        <v>6360.6132288946901</v>
      </c>
      <c r="AI27" s="2" t="str">
        <f t="shared" si="15"/>
        <v>N.A.</v>
      </c>
      <c r="AJ27" s="2">
        <f t="shared" si="15"/>
        <v>6911.4198659354042</v>
      </c>
      <c r="AK27" s="2" t="str">
        <f t="shared" si="15"/>
        <v>N.A.</v>
      </c>
      <c r="AL27" s="2">
        <f t="shared" si="15"/>
        <v>5644.0502765067522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5722.0461327649218</v>
      </c>
      <c r="AQ27" s="13" t="str">
        <f t="shared" si="15"/>
        <v>N.A.</v>
      </c>
      <c r="AR27" s="14">
        <f t="shared" si="15"/>
        <v>5722.0461327649218</v>
      </c>
    </row>
    <row r="28" spans="1:44" ht="15" customHeight="1" thickBot="1" x14ac:dyDescent="0.3">
      <c r="A28" s="3" t="s">
        <v>13</v>
      </c>
      <c r="B28" s="2">
        <v>15449980</v>
      </c>
      <c r="C28" s="2">
        <v>648000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15449980</v>
      </c>
      <c r="M28" s="13">
        <f t="shared" si="16"/>
        <v>648000</v>
      </c>
      <c r="N28" s="14">
        <f t="shared" ref="N28:N30" si="17">L28+M28</f>
        <v>16097980</v>
      </c>
      <c r="P28" s="3" t="s">
        <v>13</v>
      </c>
      <c r="Q28" s="2">
        <v>2683</v>
      </c>
      <c r="R28" s="2">
        <v>108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2683</v>
      </c>
      <c r="AB28" s="13">
        <f t="shared" si="18"/>
        <v>108</v>
      </c>
      <c r="AC28" s="14">
        <f t="shared" ref="AC28:AC30" si="19">AA28+AB28</f>
        <v>2791</v>
      </c>
      <c r="AE28" s="3" t="s">
        <v>13</v>
      </c>
      <c r="AF28" s="2">
        <f t="shared" ref="AF28:AF31" si="20">IFERROR(B28/Q28, "N.A.")</f>
        <v>5758.4718598583677</v>
      </c>
      <c r="AG28" s="2">
        <f t="shared" si="15"/>
        <v>6000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5758.4718598583677</v>
      </c>
      <c r="AQ28" s="13">
        <f t="shared" si="15"/>
        <v>6000</v>
      </c>
      <c r="AR28" s="14">
        <f t="shared" si="15"/>
        <v>5767.8179863848081</v>
      </c>
    </row>
    <row r="29" spans="1:44" ht="15" customHeight="1" thickBot="1" x14ac:dyDescent="0.3">
      <c r="A29" s="3" t="s">
        <v>14</v>
      </c>
      <c r="B29" s="2">
        <v>427547149.99999964</v>
      </c>
      <c r="C29" s="2">
        <v>1504158762.9999998</v>
      </c>
      <c r="D29" s="2">
        <v>160723738.00000003</v>
      </c>
      <c r="E29" s="2">
        <v>24272000.000000004</v>
      </c>
      <c r="F29" s="2"/>
      <c r="G29" s="2">
        <v>126872554.00000001</v>
      </c>
      <c r="H29" s="2"/>
      <c r="I29" s="2">
        <v>169838158</v>
      </c>
      <c r="J29" s="2">
        <v>0</v>
      </c>
      <c r="K29" s="2"/>
      <c r="L29" s="1">
        <f t="shared" si="16"/>
        <v>588270887.99999964</v>
      </c>
      <c r="M29" s="13">
        <f t="shared" si="16"/>
        <v>1825141474.9999998</v>
      </c>
      <c r="N29" s="14">
        <f t="shared" si="17"/>
        <v>2413412362.9999995</v>
      </c>
      <c r="P29" s="3" t="s">
        <v>14</v>
      </c>
      <c r="Q29" s="2">
        <v>74047</v>
      </c>
      <c r="R29" s="2">
        <v>241968</v>
      </c>
      <c r="S29" s="2">
        <v>21226</v>
      </c>
      <c r="T29" s="2">
        <v>3950</v>
      </c>
      <c r="U29" s="2">
        <v>0</v>
      </c>
      <c r="V29" s="2">
        <v>19942</v>
      </c>
      <c r="W29" s="2">
        <v>0</v>
      </c>
      <c r="X29" s="2">
        <v>22625</v>
      </c>
      <c r="Y29" s="2">
        <v>1738</v>
      </c>
      <c r="Z29" s="2">
        <v>0</v>
      </c>
      <c r="AA29" s="1">
        <f t="shared" si="18"/>
        <v>97011</v>
      </c>
      <c r="AB29" s="13">
        <f t="shared" si="18"/>
        <v>288485</v>
      </c>
      <c r="AC29" s="14">
        <f t="shared" si="19"/>
        <v>385496</v>
      </c>
      <c r="AE29" s="3" t="s">
        <v>14</v>
      </c>
      <c r="AF29" s="2">
        <f t="shared" si="20"/>
        <v>5773.9969208745752</v>
      </c>
      <c r="AG29" s="2">
        <f t="shared" si="15"/>
        <v>6216.3540757455521</v>
      </c>
      <c r="AH29" s="2">
        <f t="shared" si="15"/>
        <v>7572.0219542071063</v>
      </c>
      <c r="AI29" s="2">
        <f t="shared" si="15"/>
        <v>6144.8101265822797</v>
      </c>
      <c r="AJ29" s="2" t="str">
        <f t="shared" si="15"/>
        <v>N.A.</v>
      </c>
      <c r="AK29" s="2">
        <f t="shared" si="15"/>
        <v>6362.0777254036711</v>
      </c>
      <c r="AL29" s="2" t="str">
        <f t="shared" si="15"/>
        <v>N.A.</v>
      </c>
      <c r="AM29" s="2">
        <f t="shared" si="15"/>
        <v>7506.6589171270716</v>
      </c>
      <c r="AN29" s="2">
        <f t="shared" si="15"/>
        <v>0</v>
      </c>
      <c r="AO29" s="2" t="str">
        <f t="shared" si="15"/>
        <v>N.A.</v>
      </c>
      <c r="AP29" s="15">
        <f t="shared" si="15"/>
        <v>6063.960664254565</v>
      </c>
      <c r="AQ29" s="13">
        <f t="shared" si="15"/>
        <v>6326.6425464062249</v>
      </c>
      <c r="AR29" s="14">
        <f t="shared" si="15"/>
        <v>6260.5380159586603</v>
      </c>
    </row>
    <row r="30" spans="1:44" ht="15" customHeight="1" thickBot="1" x14ac:dyDescent="0.3">
      <c r="A30" s="3" t="s">
        <v>15</v>
      </c>
      <c r="B30" s="2">
        <v>28948060</v>
      </c>
      <c r="C30" s="2">
        <v>6195010</v>
      </c>
      <c r="D30" s="2">
        <v>3730034.9999999995</v>
      </c>
      <c r="E30" s="2"/>
      <c r="F30" s="2"/>
      <c r="G30" s="2">
        <v>3304620</v>
      </c>
      <c r="H30" s="2">
        <v>14534950.000000004</v>
      </c>
      <c r="I30" s="2"/>
      <c r="J30" s="2">
        <v>0</v>
      </c>
      <c r="K30" s="2"/>
      <c r="L30" s="1">
        <f t="shared" si="16"/>
        <v>47213045</v>
      </c>
      <c r="M30" s="13">
        <f t="shared" si="16"/>
        <v>9499630</v>
      </c>
      <c r="N30" s="14">
        <f t="shared" si="17"/>
        <v>56712675</v>
      </c>
      <c r="P30" s="3" t="s">
        <v>15</v>
      </c>
      <c r="Q30" s="2">
        <v>8030</v>
      </c>
      <c r="R30" s="2">
        <v>1639</v>
      </c>
      <c r="S30" s="2">
        <v>1370</v>
      </c>
      <c r="T30" s="2">
        <v>0</v>
      </c>
      <c r="U30" s="2">
        <v>0</v>
      </c>
      <c r="V30" s="2">
        <v>1438</v>
      </c>
      <c r="W30" s="2">
        <v>20148</v>
      </c>
      <c r="X30" s="2">
        <v>0</v>
      </c>
      <c r="Y30" s="2">
        <v>1971</v>
      </c>
      <c r="Z30" s="2">
        <v>0</v>
      </c>
      <c r="AA30" s="1">
        <f t="shared" si="18"/>
        <v>31519</v>
      </c>
      <c r="AB30" s="13">
        <f t="shared" si="18"/>
        <v>3077</v>
      </c>
      <c r="AC30" s="17">
        <f t="shared" si="19"/>
        <v>34596</v>
      </c>
      <c r="AE30" s="3" t="s">
        <v>15</v>
      </c>
      <c r="AF30" s="2">
        <f t="shared" si="20"/>
        <v>3604.9887920298879</v>
      </c>
      <c r="AG30" s="2">
        <f t="shared" si="15"/>
        <v>3779.7498474679683</v>
      </c>
      <c r="AH30" s="2">
        <f t="shared" si="15"/>
        <v>2722.6532846715327</v>
      </c>
      <c r="AI30" s="2" t="str">
        <f t="shared" si="15"/>
        <v>N.A.</v>
      </c>
      <c r="AJ30" s="2" t="str">
        <f t="shared" si="15"/>
        <v>N.A.</v>
      </c>
      <c r="AK30" s="2">
        <f t="shared" si="15"/>
        <v>2298.0667593880389</v>
      </c>
      <c r="AL30" s="2">
        <f t="shared" si="15"/>
        <v>721.40907286083007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1497.9233160950537</v>
      </c>
      <c r="AQ30" s="13">
        <f t="shared" si="15"/>
        <v>3087.3025674358141</v>
      </c>
      <c r="AR30" s="14">
        <f t="shared" si="15"/>
        <v>1639.2841657995143</v>
      </c>
    </row>
    <row r="31" spans="1:44" ht="15" customHeight="1" thickBot="1" x14ac:dyDescent="0.3">
      <c r="A31" s="4" t="s">
        <v>16</v>
      </c>
      <c r="B31" s="2">
        <v>660505642.00000048</v>
      </c>
      <c r="C31" s="2">
        <v>1511001773.0000007</v>
      </c>
      <c r="D31" s="2">
        <v>274078942</v>
      </c>
      <c r="E31" s="2">
        <v>24272000.000000004</v>
      </c>
      <c r="F31" s="2">
        <v>102074759.99999999</v>
      </c>
      <c r="G31" s="2">
        <v>130177174.00000004</v>
      </c>
      <c r="H31" s="2">
        <v>215592952.99999997</v>
      </c>
      <c r="I31" s="2">
        <v>169838158</v>
      </c>
      <c r="J31" s="2">
        <v>0</v>
      </c>
      <c r="K31" s="2"/>
      <c r="L31" s="1">
        <f t="shared" ref="L31" si="21">B31+D31+F31+H31+J31</f>
        <v>1252252297.0000005</v>
      </c>
      <c r="M31" s="13">
        <f t="shared" ref="M31" si="22">C31+E31+G31+I31+K31</f>
        <v>1835289105.0000007</v>
      </c>
      <c r="N31" s="17">
        <f t="shared" ref="N31" si="23">L31+M31</f>
        <v>3087541402.000001</v>
      </c>
      <c r="P31" s="4" t="s">
        <v>16</v>
      </c>
      <c r="Q31" s="2">
        <v>119263</v>
      </c>
      <c r="R31" s="2">
        <v>243715</v>
      </c>
      <c r="S31" s="2">
        <v>39831</v>
      </c>
      <c r="T31" s="2">
        <v>3950</v>
      </c>
      <c r="U31" s="2">
        <v>14769</v>
      </c>
      <c r="V31" s="2">
        <v>21380</v>
      </c>
      <c r="W31" s="2">
        <v>55771</v>
      </c>
      <c r="X31" s="2">
        <v>22625</v>
      </c>
      <c r="Y31" s="2">
        <v>6667</v>
      </c>
      <c r="Z31" s="2">
        <v>0</v>
      </c>
      <c r="AA31" s="1">
        <f t="shared" ref="AA31" si="24">Q31+S31+U31+W31+Y31</f>
        <v>236301</v>
      </c>
      <c r="AB31" s="13">
        <f t="shared" ref="AB31" si="25">R31+T31+V31+X31+Z31</f>
        <v>291670</v>
      </c>
      <c r="AC31" s="14">
        <f t="shared" ref="AC31" si="26">AA31+AB31</f>
        <v>527971</v>
      </c>
      <c r="AE31" s="4" t="s">
        <v>16</v>
      </c>
      <c r="AF31" s="2">
        <f t="shared" si="20"/>
        <v>5538.227631369331</v>
      </c>
      <c r="AG31" s="2">
        <f t="shared" si="15"/>
        <v>6199.8718708327378</v>
      </c>
      <c r="AH31" s="2">
        <f t="shared" si="15"/>
        <v>6881.0459692199547</v>
      </c>
      <c r="AI31" s="2">
        <f t="shared" si="15"/>
        <v>6144.8101265822797</v>
      </c>
      <c r="AJ31" s="2">
        <f t="shared" si="15"/>
        <v>6911.4198659354042</v>
      </c>
      <c r="AK31" s="2">
        <f t="shared" si="15"/>
        <v>6088.7359214218914</v>
      </c>
      <c r="AL31" s="2">
        <f t="shared" si="15"/>
        <v>3865.6820390525536</v>
      </c>
      <c r="AM31" s="2">
        <f t="shared" si="15"/>
        <v>7506.6589171270716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5299.3948269368329</v>
      </c>
      <c r="AQ31" s="13">
        <f t="shared" ref="AQ31" si="28">IFERROR(M31/AB31, "N.A.")</f>
        <v>6292.347876024276</v>
      </c>
      <c r="AR31" s="14">
        <f t="shared" ref="AR31" si="29">IFERROR(N31/AC31, "N.A.")</f>
        <v>5847.9374852027877</v>
      </c>
    </row>
    <row r="32" spans="1:44" ht="15" customHeight="1" thickBot="1" x14ac:dyDescent="0.3">
      <c r="A32" s="5" t="s">
        <v>0</v>
      </c>
      <c r="B32" s="24">
        <f>B31+C31</f>
        <v>2171507415.000001</v>
      </c>
      <c r="C32" s="26"/>
      <c r="D32" s="24">
        <f>D31+E31</f>
        <v>298350942</v>
      </c>
      <c r="E32" s="26"/>
      <c r="F32" s="24">
        <f>F31+G31</f>
        <v>232251934.00000003</v>
      </c>
      <c r="G32" s="26"/>
      <c r="H32" s="24">
        <f>H31+I31</f>
        <v>385431111</v>
      </c>
      <c r="I32" s="26"/>
      <c r="J32" s="24">
        <f>J31+K31</f>
        <v>0</v>
      </c>
      <c r="K32" s="26"/>
      <c r="L32" s="24">
        <f>L31+M31</f>
        <v>3087541402.000001</v>
      </c>
      <c r="M32" s="25"/>
      <c r="N32" s="18">
        <f>B32+D32+F32+H32+J32</f>
        <v>3087541402.000001</v>
      </c>
      <c r="P32" s="5" t="s">
        <v>0</v>
      </c>
      <c r="Q32" s="24">
        <f>Q31+R31</f>
        <v>362978</v>
      </c>
      <c r="R32" s="26"/>
      <c r="S32" s="24">
        <f>S31+T31</f>
        <v>43781</v>
      </c>
      <c r="T32" s="26"/>
      <c r="U32" s="24">
        <f>U31+V31</f>
        <v>36149</v>
      </c>
      <c r="V32" s="26"/>
      <c r="W32" s="24">
        <f>W31+X31</f>
        <v>78396</v>
      </c>
      <c r="X32" s="26"/>
      <c r="Y32" s="24">
        <f>Y31+Z31</f>
        <v>6667</v>
      </c>
      <c r="Z32" s="26"/>
      <c r="AA32" s="24">
        <f>AA31+AB31</f>
        <v>527971</v>
      </c>
      <c r="AB32" s="26"/>
      <c r="AC32" s="19">
        <f>Q32+S32+U32+W32+Y32</f>
        <v>527971</v>
      </c>
      <c r="AE32" s="5" t="s">
        <v>0</v>
      </c>
      <c r="AF32" s="27">
        <f>IFERROR(B32/Q32,"N.A.")</f>
        <v>5982.4766652524422</v>
      </c>
      <c r="AG32" s="28"/>
      <c r="AH32" s="27">
        <f>IFERROR(D32/S32,"N.A.")</f>
        <v>6814.621456796327</v>
      </c>
      <c r="AI32" s="28"/>
      <c r="AJ32" s="27">
        <f>IFERROR(F32/U32,"N.A.")</f>
        <v>6424.8508672439084</v>
      </c>
      <c r="AK32" s="28"/>
      <c r="AL32" s="27">
        <f>IFERROR(H32/W32,"N.A.")</f>
        <v>4916.4639905097201</v>
      </c>
      <c r="AM32" s="28"/>
      <c r="AN32" s="27">
        <f>IFERROR(J32/Y32,"N.A.")</f>
        <v>0</v>
      </c>
      <c r="AO32" s="28"/>
      <c r="AP32" s="27">
        <f>IFERROR(L32/AA32,"N.A.")</f>
        <v>5847.9374852027877</v>
      </c>
      <c r="AQ32" s="28"/>
      <c r="AR32" s="16">
        <f>IFERROR(N32/AC32, "N.A.")</f>
        <v>5847.9374852027877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29458934</v>
      </c>
      <c r="C39" s="2"/>
      <c r="D39" s="2">
        <v>5663920</v>
      </c>
      <c r="E39" s="2"/>
      <c r="F39" s="2">
        <v>4789909.9999999991</v>
      </c>
      <c r="G39" s="2"/>
      <c r="H39" s="2">
        <v>98294246.999999925</v>
      </c>
      <c r="I39" s="2"/>
      <c r="J39" s="2">
        <v>0</v>
      </c>
      <c r="K39" s="2"/>
      <c r="L39" s="1">
        <f>B39+D39+F39+H39+J39</f>
        <v>138207010.99999994</v>
      </c>
      <c r="M39" s="13">
        <f>C39+E39+G39+I39+K39</f>
        <v>0</v>
      </c>
      <c r="N39" s="14">
        <f>L39+M39</f>
        <v>138207010.99999994</v>
      </c>
      <c r="P39" s="3" t="s">
        <v>12</v>
      </c>
      <c r="Q39" s="2">
        <v>9178</v>
      </c>
      <c r="R39" s="2">
        <v>0</v>
      </c>
      <c r="S39" s="2">
        <v>1120</v>
      </c>
      <c r="T39" s="2">
        <v>0</v>
      </c>
      <c r="U39" s="2">
        <v>1145</v>
      </c>
      <c r="V39" s="2">
        <v>0</v>
      </c>
      <c r="W39" s="2">
        <v>42366</v>
      </c>
      <c r="X39" s="2">
        <v>0</v>
      </c>
      <c r="Y39" s="2">
        <v>7471</v>
      </c>
      <c r="Z39" s="2">
        <v>0</v>
      </c>
      <c r="AA39" s="1">
        <f>Q39+S39+U39+W39+Y39</f>
        <v>61280</v>
      </c>
      <c r="AB39" s="13">
        <f>R39+T39+V39+X39+Z39</f>
        <v>0</v>
      </c>
      <c r="AC39" s="14">
        <f>AA39+AB39</f>
        <v>61280</v>
      </c>
      <c r="AE39" s="3" t="s">
        <v>12</v>
      </c>
      <c r="AF39" s="2">
        <f>IFERROR(B39/Q39, "N.A.")</f>
        <v>3209.7334931357595</v>
      </c>
      <c r="AG39" s="2" t="str">
        <f t="shared" ref="AG39:AR43" si="30">IFERROR(C39/R39, "N.A.")</f>
        <v>N.A.</v>
      </c>
      <c r="AH39" s="2">
        <f t="shared" si="30"/>
        <v>5057.0714285714284</v>
      </c>
      <c r="AI39" s="2" t="str">
        <f t="shared" si="30"/>
        <v>N.A.</v>
      </c>
      <c r="AJ39" s="2">
        <f t="shared" si="30"/>
        <v>4183.3275109170299</v>
      </c>
      <c r="AK39" s="2" t="str">
        <f t="shared" si="30"/>
        <v>N.A.</v>
      </c>
      <c r="AL39" s="2">
        <f t="shared" si="30"/>
        <v>2320.1210168531352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2255.336341383811</v>
      </c>
      <c r="AQ39" s="13" t="str">
        <f t="shared" si="30"/>
        <v>N.A.</v>
      </c>
      <c r="AR39" s="14">
        <f t="shared" si="30"/>
        <v>2255.336341383811</v>
      </c>
    </row>
    <row r="40" spans="1:44" ht="15" customHeight="1" thickBot="1" x14ac:dyDescent="0.3">
      <c r="A40" s="3" t="s">
        <v>13</v>
      </c>
      <c r="B40" s="2">
        <v>102007574.99999999</v>
      </c>
      <c r="C40" s="2">
        <v>1099080</v>
      </c>
      <c r="D40" s="2">
        <v>95976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102103550.99999999</v>
      </c>
      <c r="M40" s="13">
        <f t="shared" si="31"/>
        <v>1099080</v>
      </c>
      <c r="N40" s="14">
        <f t="shared" ref="N40:N42" si="32">L40+M40</f>
        <v>103202630.99999999</v>
      </c>
      <c r="P40" s="3" t="s">
        <v>13</v>
      </c>
      <c r="Q40" s="2">
        <v>27955</v>
      </c>
      <c r="R40" s="2">
        <v>628</v>
      </c>
      <c r="S40" s="2">
        <v>124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28079</v>
      </c>
      <c r="AB40" s="13">
        <f t="shared" si="33"/>
        <v>628</v>
      </c>
      <c r="AC40" s="14">
        <f t="shared" ref="AC40:AC42" si="34">AA40+AB40</f>
        <v>28707</v>
      </c>
      <c r="AE40" s="3" t="s">
        <v>13</v>
      </c>
      <c r="AF40" s="2">
        <f t="shared" ref="AF40:AF43" si="35">IFERROR(B40/Q40, "N.A.")</f>
        <v>3648.9921302092644</v>
      </c>
      <c r="AG40" s="2">
        <f t="shared" si="30"/>
        <v>1750.1273885350317</v>
      </c>
      <c r="AH40" s="2">
        <f t="shared" si="30"/>
        <v>774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3636.295843869083</v>
      </c>
      <c r="AQ40" s="13">
        <f t="shared" si="30"/>
        <v>1750.1273885350317</v>
      </c>
      <c r="AR40" s="14">
        <f t="shared" si="30"/>
        <v>3595.0336503291874</v>
      </c>
    </row>
    <row r="41" spans="1:44" ht="15" customHeight="1" thickBot="1" x14ac:dyDescent="0.3">
      <c r="A41" s="3" t="s">
        <v>14</v>
      </c>
      <c r="B41" s="2">
        <v>196756383</v>
      </c>
      <c r="C41" s="2">
        <v>892575859.00000036</v>
      </c>
      <c r="D41" s="2">
        <v>39816229.999999993</v>
      </c>
      <c r="E41" s="2">
        <v>22347690</v>
      </c>
      <c r="F41" s="2"/>
      <c r="G41" s="2">
        <v>37851700</v>
      </c>
      <c r="H41" s="2"/>
      <c r="I41" s="2">
        <v>62252300.000000007</v>
      </c>
      <c r="J41" s="2">
        <v>0</v>
      </c>
      <c r="K41" s="2"/>
      <c r="L41" s="1">
        <f t="shared" si="31"/>
        <v>236572613</v>
      </c>
      <c r="M41" s="13">
        <f t="shared" si="31"/>
        <v>1015027549.0000004</v>
      </c>
      <c r="N41" s="14">
        <f t="shared" si="32"/>
        <v>1251600162.0000005</v>
      </c>
      <c r="P41" s="3" t="s">
        <v>14</v>
      </c>
      <c r="Q41" s="2">
        <v>43682</v>
      </c>
      <c r="R41" s="2">
        <v>151552</v>
      </c>
      <c r="S41" s="2">
        <v>8159</v>
      </c>
      <c r="T41" s="2">
        <v>1642</v>
      </c>
      <c r="U41" s="2">
        <v>0</v>
      </c>
      <c r="V41" s="2">
        <v>6557</v>
      </c>
      <c r="W41" s="2">
        <v>0</v>
      </c>
      <c r="X41" s="2">
        <v>11361</v>
      </c>
      <c r="Y41" s="2">
        <v>6031</v>
      </c>
      <c r="Z41" s="2">
        <v>0</v>
      </c>
      <c r="AA41" s="1">
        <f t="shared" si="33"/>
        <v>57872</v>
      </c>
      <c r="AB41" s="13">
        <f t="shared" si="33"/>
        <v>171112</v>
      </c>
      <c r="AC41" s="14">
        <f t="shared" si="34"/>
        <v>228984</v>
      </c>
      <c r="AE41" s="3" t="s">
        <v>14</v>
      </c>
      <c r="AF41" s="2">
        <f t="shared" si="35"/>
        <v>4504.2897074309785</v>
      </c>
      <c r="AG41" s="2">
        <f t="shared" si="30"/>
        <v>5889.568326383026</v>
      </c>
      <c r="AH41" s="2">
        <f t="shared" si="30"/>
        <v>4880.0379948523096</v>
      </c>
      <c r="AI41" s="2">
        <f t="shared" si="30"/>
        <v>13610.04263093788</v>
      </c>
      <c r="AJ41" s="2" t="str">
        <f t="shared" si="30"/>
        <v>N.A.</v>
      </c>
      <c r="AK41" s="2">
        <f t="shared" si="30"/>
        <v>5772.7161811804181</v>
      </c>
      <c r="AL41" s="2" t="str">
        <f t="shared" si="30"/>
        <v>N.A.</v>
      </c>
      <c r="AM41" s="2">
        <f t="shared" si="30"/>
        <v>5479.4736378839898</v>
      </c>
      <c r="AN41" s="2">
        <f t="shared" si="30"/>
        <v>0</v>
      </c>
      <c r="AO41" s="2" t="str">
        <f t="shared" si="30"/>
        <v>N.A.</v>
      </c>
      <c r="AP41" s="15">
        <f t="shared" si="30"/>
        <v>4087.8596385125793</v>
      </c>
      <c r="AQ41" s="13">
        <f t="shared" si="30"/>
        <v>5931.9483671513417</v>
      </c>
      <c r="AR41" s="14">
        <f t="shared" si="30"/>
        <v>5465.8847867099903</v>
      </c>
    </row>
    <row r="42" spans="1:44" ht="15" customHeight="1" thickBot="1" x14ac:dyDescent="0.3">
      <c r="A42" s="3" t="s">
        <v>15</v>
      </c>
      <c r="B42" s="2"/>
      <c r="C42" s="2">
        <v>3611140</v>
      </c>
      <c r="D42" s="2">
        <v>225750</v>
      </c>
      <c r="E42" s="2"/>
      <c r="F42" s="2"/>
      <c r="G42" s="2">
        <v>784040</v>
      </c>
      <c r="H42" s="2">
        <v>399660</v>
      </c>
      <c r="I42" s="2"/>
      <c r="J42" s="2">
        <v>0</v>
      </c>
      <c r="K42" s="2"/>
      <c r="L42" s="1">
        <f t="shared" si="31"/>
        <v>625410</v>
      </c>
      <c r="M42" s="13">
        <f t="shared" si="31"/>
        <v>4395180</v>
      </c>
      <c r="N42" s="14">
        <f t="shared" si="32"/>
        <v>5020590</v>
      </c>
      <c r="P42" s="3" t="s">
        <v>15</v>
      </c>
      <c r="Q42" s="2">
        <v>0</v>
      </c>
      <c r="R42" s="2">
        <v>646</v>
      </c>
      <c r="S42" s="2">
        <v>350</v>
      </c>
      <c r="T42" s="2">
        <v>0</v>
      </c>
      <c r="U42" s="2">
        <v>0</v>
      </c>
      <c r="V42" s="2">
        <v>226</v>
      </c>
      <c r="W42" s="2">
        <v>461</v>
      </c>
      <c r="X42" s="2">
        <v>0</v>
      </c>
      <c r="Y42" s="2">
        <v>969</v>
      </c>
      <c r="Z42" s="2">
        <v>0</v>
      </c>
      <c r="AA42" s="1">
        <f t="shared" si="33"/>
        <v>1780</v>
      </c>
      <c r="AB42" s="13">
        <f t="shared" si="33"/>
        <v>872</v>
      </c>
      <c r="AC42" s="14">
        <f t="shared" si="34"/>
        <v>2652</v>
      </c>
      <c r="AE42" s="3" t="s">
        <v>15</v>
      </c>
      <c r="AF42" s="2" t="str">
        <f t="shared" si="35"/>
        <v>N.A.</v>
      </c>
      <c r="AG42" s="2">
        <f t="shared" si="30"/>
        <v>5590</v>
      </c>
      <c r="AH42" s="2">
        <f t="shared" si="30"/>
        <v>645</v>
      </c>
      <c r="AI42" s="2" t="str">
        <f t="shared" si="30"/>
        <v>N.A.</v>
      </c>
      <c r="AJ42" s="2" t="str">
        <f t="shared" si="30"/>
        <v>N.A.</v>
      </c>
      <c r="AK42" s="2">
        <f t="shared" si="30"/>
        <v>3469.2035398230087</v>
      </c>
      <c r="AL42" s="2">
        <f t="shared" si="30"/>
        <v>866.94143167028199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351.35393258426967</v>
      </c>
      <c r="AQ42" s="13">
        <f t="shared" si="30"/>
        <v>5040.3440366972482</v>
      </c>
      <c r="AR42" s="14">
        <f t="shared" si="30"/>
        <v>1893.1334841628959</v>
      </c>
    </row>
    <row r="43" spans="1:44" ht="15" customHeight="1" thickBot="1" x14ac:dyDescent="0.3">
      <c r="A43" s="4" t="s">
        <v>16</v>
      </c>
      <c r="B43" s="2">
        <v>328222892.00000018</v>
      </c>
      <c r="C43" s="2">
        <v>897286078.99999964</v>
      </c>
      <c r="D43" s="2">
        <v>45801876.000000007</v>
      </c>
      <c r="E43" s="2">
        <v>22347690</v>
      </c>
      <c r="F43" s="2">
        <v>4789909.9999999991</v>
      </c>
      <c r="G43" s="2">
        <v>38635740</v>
      </c>
      <c r="H43" s="2">
        <v>98693907.000000075</v>
      </c>
      <c r="I43" s="2">
        <v>62252300.000000007</v>
      </c>
      <c r="J43" s="2">
        <v>0</v>
      </c>
      <c r="K43" s="2"/>
      <c r="L43" s="1">
        <f t="shared" ref="L43" si="36">B43+D43+F43+H43+J43</f>
        <v>477508585.00000024</v>
      </c>
      <c r="M43" s="13">
        <f t="shared" ref="M43" si="37">C43+E43+G43+I43+K43</f>
        <v>1020521808.9999996</v>
      </c>
      <c r="N43" s="17">
        <f t="shared" ref="N43" si="38">L43+M43</f>
        <v>1498030394</v>
      </c>
      <c r="P43" s="4" t="s">
        <v>16</v>
      </c>
      <c r="Q43" s="2">
        <v>80815</v>
      </c>
      <c r="R43" s="2">
        <v>152826</v>
      </c>
      <c r="S43" s="2">
        <v>9753</v>
      </c>
      <c r="T43" s="2">
        <v>1642</v>
      </c>
      <c r="U43" s="2">
        <v>1145</v>
      </c>
      <c r="V43" s="2">
        <v>6783</v>
      </c>
      <c r="W43" s="2">
        <v>42827</v>
      </c>
      <c r="X43" s="2">
        <v>11361</v>
      </c>
      <c r="Y43" s="2">
        <v>14471</v>
      </c>
      <c r="Z43" s="2">
        <v>0</v>
      </c>
      <c r="AA43" s="1">
        <f t="shared" ref="AA43" si="39">Q43+S43+U43+W43+Y43</f>
        <v>149011</v>
      </c>
      <c r="AB43" s="13">
        <f t="shared" ref="AB43" si="40">R43+T43+V43+X43+Z43</f>
        <v>172612</v>
      </c>
      <c r="AC43" s="17">
        <f t="shared" ref="AC43" si="41">AA43+AB43</f>
        <v>321623</v>
      </c>
      <c r="AE43" s="4" t="s">
        <v>16</v>
      </c>
      <c r="AF43" s="2">
        <f t="shared" si="35"/>
        <v>4061.410530223352</v>
      </c>
      <c r="AG43" s="2">
        <f t="shared" si="30"/>
        <v>5871.2920510907807</v>
      </c>
      <c r="AH43" s="2">
        <f t="shared" si="30"/>
        <v>4696.1833282067064</v>
      </c>
      <c r="AI43" s="2">
        <f t="shared" si="30"/>
        <v>13610.04263093788</v>
      </c>
      <c r="AJ43" s="2">
        <f t="shared" si="30"/>
        <v>4183.3275109170299</v>
      </c>
      <c r="AK43" s="2">
        <f t="shared" si="30"/>
        <v>5695.9663865546217</v>
      </c>
      <c r="AL43" s="2">
        <f t="shared" si="30"/>
        <v>2304.4786466481441</v>
      </c>
      <c r="AM43" s="2">
        <f t="shared" si="30"/>
        <v>5479.4736378839898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3204.5190287965333</v>
      </c>
      <c r="AQ43" s="13">
        <f t="shared" ref="AQ43" si="43">IFERROR(M43/AB43, "N.A.")</f>
        <v>5912.2297928301605</v>
      </c>
      <c r="AR43" s="14">
        <f t="shared" ref="AR43" si="44">IFERROR(N43/AC43, "N.A.")</f>
        <v>4657.7215995124725</v>
      </c>
    </row>
    <row r="44" spans="1:44" ht="15" customHeight="1" thickBot="1" x14ac:dyDescent="0.3">
      <c r="A44" s="5" t="s">
        <v>0</v>
      </c>
      <c r="B44" s="24">
        <f>B43+C43</f>
        <v>1225508970.9999998</v>
      </c>
      <c r="C44" s="26"/>
      <c r="D44" s="24">
        <f>D43+E43</f>
        <v>68149566</v>
      </c>
      <c r="E44" s="26"/>
      <c r="F44" s="24">
        <f>F43+G43</f>
        <v>43425650</v>
      </c>
      <c r="G44" s="26"/>
      <c r="H44" s="24">
        <f>H43+I43</f>
        <v>160946207.00000009</v>
      </c>
      <c r="I44" s="26"/>
      <c r="J44" s="24">
        <f>J43+K43</f>
        <v>0</v>
      </c>
      <c r="K44" s="26"/>
      <c r="L44" s="24">
        <f>L43+M43</f>
        <v>1498030394</v>
      </c>
      <c r="M44" s="25"/>
      <c r="N44" s="18">
        <f>B44+D44+F44+H44+J44</f>
        <v>1498030393.9999998</v>
      </c>
      <c r="P44" s="5" t="s">
        <v>0</v>
      </c>
      <c r="Q44" s="24">
        <f>Q43+R43</f>
        <v>233641</v>
      </c>
      <c r="R44" s="26"/>
      <c r="S44" s="24">
        <f>S43+T43</f>
        <v>11395</v>
      </c>
      <c r="T44" s="26"/>
      <c r="U44" s="24">
        <f>U43+V43</f>
        <v>7928</v>
      </c>
      <c r="V44" s="26"/>
      <c r="W44" s="24">
        <f>W43+X43</f>
        <v>54188</v>
      </c>
      <c r="X44" s="26"/>
      <c r="Y44" s="24">
        <f>Y43+Z43</f>
        <v>14471</v>
      </c>
      <c r="Z44" s="26"/>
      <c r="AA44" s="24">
        <f>AA43+AB43</f>
        <v>321623</v>
      </c>
      <c r="AB44" s="25"/>
      <c r="AC44" s="18">
        <f>Q44+S44+U44+W44+Y44</f>
        <v>321623</v>
      </c>
      <c r="AE44" s="5" t="s">
        <v>0</v>
      </c>
      <c r="AF44" s="27">
        <f>IFERROR(B44/Q44,"N.A.")</f>
        <v>5245.2650476585859</v>
      </c>
      <c r="AG44" s="28"/>
      <c r="AH44" s="27">
        <f>IFERROR(D44/S44,"N.A.")</f>
        <v>5980.6551996489688</v>
      </c>
      <c r="AI44" s="28"/>
      <c r="AJ44" s="27">
        <f>IFERROR(F44/U44,"N.A.")</f>
        <v>5477.5037840565083</v>
      </c>
      <c r="AK44" s="28"/>
      <c r="AL44" s="27">
        <f>IFERROR(H44/W44,"N.A.")</f>
        <v>2970.1448106591884</v>
      </c>
      <c r="AM44" s="28"/>
      <c r="AN44" s="27">
        <f>IFERROR(J44/Y44,"N.A.")</f>
        <v>0</v>
      </c>
      <c r="AO44" s="28"/>
      <c r="AP44" s="27">
        <f>IFERROR(L44/AA44,"N.A.")</f>
        <v>4657.7215995124725</v>
      </c>
      <c r="AQ44" s="28"/>
      <c r="AR44" s="16">
        <f>IFERROR(N44/AC44, "N.A.")</f>
        <v>4657.7215995124716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3857100</v>
      </c>
      <c r="C15" s="2"/>
      <c r="D15" s="2">
        <v>6193720.0000000009</v>
      </c>
      <c r="E15" s="2"/>
      <c r="F15" s="2">
        <v>1724300</v>
      </c>
      <c r="G15" s="2"/>
      <c r="H15" s="2">
        <v>3705228</v>
      </c>
      <c r="I15" s="2"/>
      <c r="J15" s="2">
        <v>0</v>
      </c>
      <c r="K15" s="2"/>
      <c r="L15" s="1">
        <f>B15+D15+F15+H15+J15</f>
        <v>15480348</v>
      </c>
      <c r="M15" s="13">
        <f>C15+E15+G15+I15+K15</f>
        <v>0</v>
      </c>
      <c r="N15" s="14">
        <f>L15+M15</f>
        <v>15480348</v>
      </c>
      <c r="P15" s="3" t="s">
        <v>12</v>
      </c>
      <c r="Q15" s="2">
        <v>975</v>
      </c>
      <c r="R15" s="2">
        <v>0</v>
      </c>
      <c r="S15" s="2">
        <v>1155</v>
      </c>
      <c r="T15" s="2">
        <v>0</v>
      </c>
      <c r="U15" s="2">
        <v>545</v>
      </c>
      <c r="V15" s="2">
        <v>0</v>
      </c>
      <c r="W15" s="2">
        <v>1936</v>
      </c>
      <c r="X15" s="2">
        <v>0</v>
      </c>
      <c r="Y15" s="2">
        <v>468</v>
      </c>
      <c r="Z15" s="2">
        <v>0</v>
      </c>
      <c r="AA15" s="1">
        <f>Q15+S15+U15+W15+Y15</f>
        <v>5079</v>
      </c>
      <c r="AB15" s="13">
        <f>R15+T15+V15+X15+Z15</f>
        <v>0</v>
      </c>
      <c r="AC15" s="14">
        <f>AA15+AB15</f>
        <v>5079</v>
      </c>
      <c r="AE15" s="3" t="s">
        <v>12</v>
      </c>
      <c r="AF15" s="2">
        <f>IFERROR(B15/Q15, "N.A.")</f>
        <v>3956</v>
      </c>
      <c r="AG15" s="2" t="str">
        <f t="shared" ref="AG15:AR19" si="0">IFERROR(C15/R15, "N.A.")</f>
        <v>N.A.</v>
      </c>
      <c r="AH15" s="2">
        <f t="shared" si="0"/>
        <v>5362.5281385281396</v>
      </c>
      <c r="AI15" s="2" t="str">
        <f t="shared" si="0"/>
        <v>N.A.</v>
      </c>
      <c r="AJ15" s="2">
        <f t="shared" si="0"/>
        <v>3163.8532110091742</v>
      </c>
      <c r="AK15" s="2" t="str">
        <f t="shared" si="0"/>
        <v>N.A.</v>
      </c>
      <c r="AL15" s="2">
        <f t="shared" si="0"/>
        <v>1913.8574380165289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3047.9125812167749</v>
      </c>
      <c r="AQ15" s="13" t="str">
        <f t="shared" si="0"/>
        <v>N.A.</v>
      </c>
      <c r="AR15" s="14">
        <f t="shared" si="0"/>
        <v>3047.9125812167749</v>
      </c>
    </row>
    <row r="16" spans="1:44" ht="15" customHeight="1" thickBot="1" x14ac:dyDescent="0.3">
      <c r="A16" s="3" t="s">
        <v>13</v>
      </c>
      <c r="B16" s="2">
        <v>419250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419250</v>
      </c>
      <c r="M16" s="13">
        <f t="shared" si="1"/>
        <v>0</v>
      </c>
      <c r="N16" s="14">
        <f t="shared" ref="N16:N18" si="2">L16+M16</f>
        <v>419250</v>
      </c>
      <c r="P16" s="3" t="s">
        <v>13</v>
      </c>
      <c r="Q16" s="2">
        <v>195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195</v>
      </c>
      <c r="AB16" s="13">
        <f t="shared" si="3"/>
        <v>0</v>
      </c>
      <c r="AC16" s="14">
        <f t="shared" ref="AC16:AC18" si="4">AA16+AB16</f>
        <v>195</v>
      </c>
      <c r="AE16" s="3" t="s">
        <v>13</v>
      </c>
      <c r="AF16" s="2">
        <f t="shared" ref="AF16:AF19" si="5">IFERROR(B16/Q16, "N.A.")</f>
        <v>2150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2150</v>
      </c>
      <c r="AQ16" s="13" t="str">
        <f t="shared" si="0"/>
        <v>N.A.</v>
      </c>
      <c r="AR16" s="14">
        <f t="shared" si="0"/>
        <v>2150</v>
      </c>
    </row>
    <row r="17" spans="1:44" ht="15" customHeight="1" thickBot="1" x14ac:dyDescent="0.3">
      <c r="A17" s="3" t="s">
        <v>14</v>
      </c>
      <c r="B17" s="2">
        <v>24971369.999999993</v>
      </c>
      <c r="C17" s="2">
        <v>26749550</v>
      </c>
      <c r="D17" s="2">
        <v>4778500</v>
      </c>
      <c r="E17" s="2"/>
      <c r="F17" s="2"/>
      <c r="G17" s="2">
        <v>1160000</v>
      </c>
      <c r="H17" s="2"/>
      <c r="I17" s="2">
        <v>2582905.0000000005</v>
      </c>
      <c r="J17" s="2">
        <v>0</v>
      </c>
      <c r="K17" s="2"/>
      <c r="L17" s="1">
        <f t="shared" si="1"/>
        <v>29749869.999999993</v>
      </c>
      <c r="M17" s="13">
        <f t="shared" si="1"/>
        <v>30492455</v>
      </c>
      <c r="N17" s="14">
        <f t="shared" si="2"/>
        <v>60242324.999999993</v>
      </c>
      <c r="P17" s="3" t="s">
        <v>14</v>
      </c>
      <c r="Q17" s="2">
        <v>5308</v>
      </c>
      <c r="R17" s="2">
        <v>3769</v>
      </c>
      <c r="S17" s="2">
        <v>779</v>
      </c>
      <c r="T17" s="2">
        <v>0</v>
      </c>
      <c r="U17" s="2">
        <v>0</v>
      </c>
      <c r="V17" s="2">
        <v>844</v>
      </c>
      <c r="W17" s="2">
        <v>0</v>
      </c>
      <c r="X17" s="2">
        <v>1232</v>
      </c>
      <c r="Y17" s="2">
        <v>1074</v>
      </c>
      <c r="Z17" s="2">
        <v>0</v>
      </c>
      <c r="AA17" s="1">
        <f t="shared" si="3"/>
        <v>7161</v>
      </c>
      <c r="AB17" s="13">
        <f t="shared" si="3"/>
        <v>5845</v>
      </c>
      <c r="AC17" s="14">
        <f t="shared" si="4"/>
        <v>13006</v>
      </c>
      <c r="AE17" s="3" t="s">
        <v>14</v>
      </c>
      <c r="AF17" s="2">
        <f t="shared" si="5"/>
        <v>4704.4781461944222</v>
      </c>
      <c r="AG17" s="2">
        <f t="shared" si="0"/>
        <v>7097.2539135049083</v>
      </c>
      <c r="AH17" s="2">
        <f t="shared" si="0"/>
        <v>6134.1463414634145</v>
      </c>
      <c r="AI17" s="2" t="str">
        <f t="shared" si="0"/>
        <v>N.A.</v>
      </c>
      <c r="AJ17" s="2" t="str">
        <f t="shared" si="0"/>
        <v>N.A.</v>
      </c>
      <c r="AK17" s="2">
        <f t="shared" si="0"/>
        <v>1374.4075829383887</v>
      </c>
      <c r="AL17" s="2" t="str">
        <f t="shared" si="0"/>
        <v>N.A.</v>
      </c>
      <c r="AM17" s="2">
        <f t="shared" si="0"/>
        <v>2096.513798701299</v>
      </c>
      <c r="AN17" s="2">
        <f t="shared" si="0"/>
        <v>0</v>
      </c>
      <c r="AO17" s="2" t="str">
        <f t="shared" si="0"/>
        <v>N.A.</v>
      </c>
      <c r="AP17" s="15">
        <f t="shared" si="0"/>
        <v>4154.4295489456772</v>
      </c>
      <c r="AQ17" s="13">
        <f t="shared" si="0"/>
        <v>5216.8443113772455</v>
      </c>
      <c r="AR17" s="14">
        <f t="shared" si="0"/>
        <v>4631.8872059049663</v>
      </c>
    </row>
    <row r="18" spans="1:44" ht="15" customHeight="1" thickBot="1" x14ac:dyDescent="0.3">
      <c r="A18" s="3" t="s">
        <v>15</v>
      </c>
      <c r="B18" s="2">
        <v>1784500.0000000002</v>
      </c>
      <c r="C18" s="2">
        <v>1760850</v>
      </c>
      <c r="D18" s="2"/>
      <c r="E18" s="2"/>
      <c r="F18" s="2"/>
      <c r="G18" s="2">
        <v>399040</v>
      </c>
      <c r="H18" s="2">
        <v>935128</v>
      </c>
      <c r="I18" s="2"/>
      <c r="J18" s="2"/>
      <c r="K18" s="2"/>
      <c r="L18" s="1">
        <f t="shared" si="1"/>
        <v>2719628</v>
      </c>
      <c r="M18" s="13">
        <f t="shared" si="1"/>
        <v>2159890</v>
      </c>
      <c r="N18" s="14">
        <f t="shared" si="2"/>
        <v>4879518</v>
      </c>
      <c r="P18" s="3" t="s">
        <v>15</v>
      </c>
      <c r="Q18" s="2">
        <v>831</v>
      </c>
      <c r="R18" s="2">
        <v>455</v>
      </c>
      <c r="S18" s="2">
        <v>0</v>
      </c>
      <c r="T18" s="2">
        <v>0</v>
      </c>
      <c r="U18" s="2">
        <v>0</v>
      </c>
      <c r="V18" s="2">
        <v>116</v>
      </c>
      <c r="W18" s="2">
        <v>1272</v>
      </c>
      <c r="X18" s="2">
        <v>0</v>
      </c>
      <c r="Y18" s="2">
        <v>0</v>
      </c>
      <c r="Z18" s="2">
        <v>0</v>
      </c>
      <c r="AA18" s="1">
        <f t="shared" si="3"/>
        <v>2103</v>
      </c>
      <c r="AB18" s="13">
        <f t="shared" si="3"/>
        <v>571</v>
      </c>
      <c r="AC18" s="17">
        <f t="shared" si="4"/>
        <v>2674</v>
      </c>
      <c r="AE18" s="3" t="s">
        <v>15</v>
      </c>
      <c r="AF18" s="2">
        <f t="shared" si="5"/>
        <v>2147.412755716005</v>
      </c>
      <c r="AG18" s="2">
        <f t="shared" si="0"/>
        <v>3870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3440</v>
      </c>
      <c r="AL18" s="2">
        <f t="shared" si="0"/>
        <v>735.1635220125786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1293.2135045173561</v>
      </c>
      <c r="AQ18" s="13">
        <f t="shared" si="0"/>
        <v>3782.6444833625219</v>
      </c>
      <c r="AR18" s="14">
        <f t="shared" si="0"/>
        <v>1824.8010471204188</v>
      </c>
    </row>
    <row r="19" spans="1:44" ht="15" customHeight="1" thickBot="1" x14ac:dyDescent="0.3">
      <c r="A19" s="4" t="s">
        <v>16</v>
      </c>
      <c r="B19" s="2">
        <v>31032220.000000007</v>
      </c>
      <c r="C19" s="2">
        <v>28510399.999999996</v>
      </c>
      <c r="D19" s="2">
        <v>10972219.999999998</v>
      </c>
      <c r="E19" s="2"/>
      <c r="F19" s="2">
        <v>1724300</v>
      </c>
      <c r="G19" s="2">
        <v>1559040</v>
      </c>
      <c r="H19" s="2">
        <v>4640356</v>
      </c>
      <c r="I19" s="2">
        <v>2582905.0000000005</v>
      </c>
      <c r="J19" s="2">
        <v>0</v>
      </c>
      <c r="K19" s="2"/>
      <c r="L19" s="1">
        <f t="shared" ref="L19" si="6">B19+D19+F19+H19+J19</f>
        <v>48369096.000000007</v>
      </c>
      <c r="M19" s="13">
        <f t="shared" ref="M19" si="7">C19+E19+G19+I19+K19</f>
        <v>32652344.999999996</v>
      </c>
      <c r="N19" s="17">
        <f t="shared" ref="N19" si="8">L19+M19</f>
        <v>81021441</v>
      </c>
      <c r="P19" s="4" t="s">
        <v>16</v>
      </c>
      <c r="Q19" s="2">
        <v>7309</v>
      </c>
      <c r="R19" s="2">
        <v>4224</v>
      </c>
      <c r="S19" s="2">
        <v>1934</v>
      </c>
      <c r="T19" s="2">
        <v>0</v>
      </c>
      <c r="U19" s="2">
        <v>545</v>
      </c>
      <c r="V19" s="2">
        <v>960</v>
      </c>
      <c r="W19" s="2">
        <v>3208</v>
      </c>
      <c r="X19" s="2">
        <v>1232</v>
      </c>
      <c r="Y19" s="2">
        <v>1542</v>
      </c>
      <c r="Z19" s="2">
        <v>0</v>
      </c>
      <c r="AA19" s="1">
        <f t="shared" ref="AA19" si="9">Q19+S19+U19+W19+Y19</f>
        <v>14538</v>
      </c>
      <c r="AB19" s="13">
        <f t="shared" ref="AB19" si="10">R19+T19+V19+X19+Z19</f>
        <v>6416</v>
      </c>
      <c r="AC19" s="14">
        <f t="shared" ref="AC19" si="11">AA19+AB19</f>
        <v>20954</v>
      </c>
      <c r="AE19" s="4" t="s">
        <v>16</v>
      </c>
      <c r="AF19" s="2">
        <f t="shared" si="5"/>
        <v>4245.7545491859364</v>
      </c>
      <c r="AG19" s="2">
        <f t="shared" si="0"/>
        <v>6749.6212121212111</v>
      </c>
      <c r="AH19" s="2">
        <f t="shared" si="0"/>
        <v>5673.3298862461206</v>
      </c>
      <c r="AI19" s="2" t="str">
        <f t="shared" si="0"/>
        <v>N.A.</v>
      </c>
      <c r="AJ19" s="2">
        <f t="shared" si="0"/>
        <v>3163.8532110091742</v>
      </c>
      <c r="AK19" s="2">
        <f t="shared" si="0"/>
        <v>1624</v>
      </c>
      <c r="AL19" s="2">
        <f t="shared" si="0"/>
        <v>1446.495012468828</v>
      </c>
      <c r="AM19" s="2">
        <f t="shared" si="0"/>
        <v>2096.513798701299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3327.0804787453576</v>
      </c>
      <c r="AQ19" s="13">
        <f t="shared" ref="AQ19" si="13">IFERROR(M19/AB19, "N.A.")</f>
        <v>5089.2058915211965</v>
      </c>
      <c r="AR19" s="14">
        <f t="shared" ref="AR19" si="14">IFERROR(N19/AC19, "N.A.")</f>
        <v>3866.6336260379881</v>
      </c>
    </row>
    <row r="20" spans="1:44" ht="15" customHeight="1" thickBot="1" x14ac:dyDescent="0.3">
      <c r="A20" s="5" t="s">
        <v>0</v>
      </c>
      <c r="B20" s="24">
        <f>B19+C19</f>
        <v>59542620</v>
      </c>
      <c r="C20" s="26"/>
      <c r="D20" s="24">
        <f>D19+E19</f>
        <v>10972219.999999998</v>
      </c>
      <c r="E20" s="26"/>
      <c r="F20" s="24">
        <f>F19+G19</f>
        <v>3283340</v>
      </c>
      <c r="G20" s="26"/>
      <c r="H20" s="24">
        <f>H19+I19</f>
        <v>7223261</v>
      </c>
      <c r="I20" s="26"/>
      <c r="J20" s="24">
        <f>J19+K19</f>
        <v>0</v>
      </c>
      <c r="K20" s="26"/>
      <c r="L20" s="24">
        <f>L19+M19</f>
        <v>81021441</v>
      </c>
      <c r="M20" s="25"/>
      <c r="N20" s="18">
        <f>B20+D20+F20+H20+J20</f>
        <v>81021441</v>
      </c>
      <c r="P20" s="5" t="s">
        <v>0</v>
      </c>
      <c r="Q20" s="24">
        <f>Q19+R19</f>
        <v>11533</v>
      </c>
      <c r="R20" s="26"/>
      <c r="S20" s="24">
        <f>S19+T19</f>
        <v>1934</v>
      </c>
      <c r="T20" s="26"/>
      <c r="U20" s="24">
        <f>U19+V19</f>
        <v>1505</v>
      </c>
      <c r="V20" s="26"/>
      <c r="W20" s="24">
        <f>W19+X19</f>
        <v>4440</v>
      </c>
      <c r="X20" s="26"/>
      <c r="Y20" s="24">
        <f>Y19+Z19</f>
        <v>1542</v>
      </c>
      <c r="Z20" s="26"/>
      <c r="AA20" s="24">
        <f>AA19+AB19</f>
        <v>20954</v>
      </c>
      <c r="AB20" s="26"/>
      <c r="AC20" s="19">
        <f>Q20+S20+U20+W20+Y20</f>
        <v>20954</v>
      </c>
      <c r="AE20" s="5" t="s">
        <v>0</v>
      </c>
      <c r="AF20" s="27">
        <f>IFERROR(B20/Q20,"N.A.")</f>
        <v>5162.8041272869159</v>
      </c>
      <c r="AG20" s="28"/>
      <c r="AH20" s="27">
        <f>IFERROR(D20/S20,"N.A.")</f>
        <v>5673.3298862461206</v>
      </c>
      <c r="AI20" s="28"/>
      <c r="AJ20" s="27">
        <f>IFERROR(F20/U20,"N.A.")</f>
        <v>2181.6212624584718</v>
      </c>
      <c r="AK20" s="28"/>
      <c r="AL20" s="27">
        <f>IFERROR(H20/W20,"N.A.")</f>
        <v>1626.8605855855856</v>
      </c>
      <c r="AM20" s="28"/>
      <c r="AN20" s="27">
        <f>IFERROR(J20/Y20,"N.A.")</f>
        <v>0</v>
      </c>
      <c r="AO20" s="28"/>
      <c r="AP20" s="27">
        <f>IFERROR(L20/AA20,"N.A.")</f>
        <v>3866.6336260379881</v>
      </c>
      <c r="AQ20" s="28"/>
      <c r="AR20" s="16">
        <f>IFERROR(N20/AC20, "N.A.")</f>
        <v>3866.6336260379881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2627300</v>
      </c>
      <c r="C27" s="2"/>
      <c r="D27" s="2">
        <v>6193720.0000000009</v>
      </c>
      <c r="E27" s="2"/>
      <c r="F27" s="2">
        <v>1724300</v>
      </c>
      <c r="G27" s="2"/>
      <c r="H27" s="2">
        <v>2747700</v>
      </c>
      <c r="I27" s="2"/>
      <c r="J27" s="2"/>
      <c r="K27" s="2"/>
      <c r="L27" s="1">
        <f>B27+D27+F27+H27+J27</f>
        <v>13293020</v>
      </c>
      <c r="M27" s="13">
        <f>C27+E27+G27+I27+K27</f>
        <v>0</v>
      </c>
      <c r="N27" s="14">
        <f>L27+M27</f>
        <v>13293020</v>
      </c>
      <c r="P27" s="3" t="s">
        <v>12</v>
      </c>
      <c r="Q27" s="2">
        <v>715</v>
      </c>
      <c r="R27" s="2">
        <v>0</v>
      </c>
      <c r="S27" s="2">
        <v>1155</v>
      </c>
      <c r="T27" s="2">
        <v>0</v>
      </c>
      <c r="U27" s="2">
        <v>545</v>
      </c>
      <c r="V27" s="2">
        <v>0</v>
      </c>
      <c r="W27" s="2">
        <v>844</v>
      </c>
      <c r="X27" s="2">
        <v>0</v>
      </c>
      <c r="Y27" s="2">
        <v>0</v>
      </c>
      <c r="Z27" s="2">
        <v>0</v>
      </c>
      <c r="AA27" s="1">
        <f>Q27+S27+U27+W27+Y27</f>
        <v>3259</v>
      </c>
      <c r="AB27" s="13">
        <f>R27+T27+V27+X27+Z27</f>
        <v>0</v>
      </c>
      <c r="AC27" s="14">
        <f>AA27+AB27</f>
        <v>3259</v>
      </c>
      <c r="AE27" s="3" t="s">
        <v>12</v>
      </c>
      <c r="AF27" s="2">
        <f>IFERROR(B27/Q27, "N.A.")</f>
        <v>3674.5454545454545</v>
      </c>
      <c r="AG27" s="2" t="str">
        <f t="shared" ref="AG27:AR31" si="15">IFERROR(C27/R27, "N.A.")</f>
        <v>N.A.</v>
      </c>
      <c r="AH27" s="2">
        <f t="shared" si="15"/>
        <v>5362.5281385281396</v>
      </c>
      <c r="AI27" s="2" t="str">
        <f t="shared" si="15"/>
        <v>N.A.</v>
      </c>
      <c r="AJ27" s="2">
        <f t="shared" si="15"/>
        <v>3163.8532110091742</v>
      </c>
      <c r="AK27" s="2" t="str">
        <f t="shared" si="15"/>
        <v>N.A.</v>
      </c>
      <c r="AL27" s="2">
        <f t="shared" si="15"/>
        <v>3255.5687203791467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4078.8646824179195</v>
      </c>
      <c r="AQ27" s="13" t="str">
        <f t="shared" si="15"/>
        <v>N.A.</v>
      </c>
      <c r="AR27" s="14">
        <f t="shared" si="15"/>
        <v>4078.8646824179195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15392749.999999998</v>
      </c>
      <c r="C29" s="2">
        <v>18685550</v>
      </c>
      <c r="D29" s="2">
        <v>1759900</v>
      </c>
      <c r="E29" s="2"/>
      <c r="F29" s="2"/>
      <c r="G29" s="2">
        <v>1160000</v>
      </c>
      <c r="H29" s="2"/>
      <c r="I29" s="2">
        <v>1245465</v>
      </c>
      <c r="J29" s="2">
        <v>0</v>
      </c>
      <c r="K29" s="2"/>
      <c r="L29" s="1">
        <f t="shared" si="16"/>
        <v>17152650</v>
      </c>
      <c r="M29" s="13">
        <f t="shared" si="16"/>
        <v>21091015</v>
      </c>
      <c r="N29" s="14">
        <f t="shared" si="17"/>
        <v>38243665</v>
      </c>
      <c r="P29" s="3" t="s">
        <v>14</v>
      </c>
      <c r="Q29" s="2">
        <v>3359</v>
      </c>
      <c r="R29" s="2">
        <v>2639</v>
      </c>
      <c r="S29" s="2">
        <v>545</v>
      </c>
      <c r="T29" s="2">
        <v>0</v>
      </c>
      <c r="U29" s="2">
        <v>0</v>
      </c>
      <c r="V29" s="2">
        <v>610</v>
      </c>
      <c r="W29" s="2">
        <v>0</v>
      </c>
      <c r="X29" s="2">
        <v>650</v>
      </c>
      <c r="Y29" s="2">
        <v>466</v>
      </c>
      <c r="Z29" s="2">
        <v>0</v>
      </c>
      <c r="AA29" s="1">
        <f t="shared" si="18"/>
        <v>4370</v>
      </c>
      <c r="AB29" s="13">
        <f t="shared" si="18"/>
        <v>3899</v>
      </c>
      <c r="AC29" s="14">
        <f t="shared" si="19"/>
        <v>8269</v>
      </c>
      <c r="AE29" s="3" t="s">
        <v>14</v>
      </c>
      <c r="AF29" s="2">
        <f t="shared" si="20"/>
        <v>4582.5394462637687</v>
      </c>
      <c r="AG29" s="2">
        <f t="shared" si="15"/>
        <v>7080.5418719211821</v>
      </c>
      <c r="AH29" s="2">
        <f t="shared" si="15"/>
        <v>3229.1743119266057</v>
      </c>
      <c r="AI29" s="2" t="str">
        <f t="shared" si="15"/>
        <v>N.A.</v>
      </c>
      <c r="AJ29" s="2" t="str">
        <f t="shared" si="15"/>
        <v>N.A.</v>
      </c>
      <c r="AK29" s="2">
        <f t="shared" si="15"/>
        <v>1901.639344262295</v>
      </c>
      <c r="AL29" s="2" t="str">
        <f t="shared" si="15"/>
        <v>N.A.</v>
      </c>
      <c r="AM29" s="2">
        <f t="shared" si="15"/>
        <v>1916.1</v>
      </c>
      <c r="AN29" s="2">
        <f t="shared" si="15"/>
        <v>0</v>
      </c>
      <c r="AO29" s="2" t="str">
        <f t="shared" si="15"/>
        <v>N.A.</v>
      </c>
      <c r="AP29" s="15">
        <f t="shared" si="15"/>
        <v>3925.0915331807782</v>
      </c>
      <c r="AQ29" s="13">
        <f t="shared" si="15"/>
        <v>5409.3395742498078</v>
      </c>
      <c r="AR29" s="14">
        <f t="shared" si="15"/>
        <v>4624.9443705405729</v>
      </c>
    </row>
    <row r="30" spans="1:44" ht="15" customHeight="1" thickBot="1" x14ac:dyDescent="0.3">
      <c r="A30" s="3" t="s">
        <v>15</v>
      </c>
      <c r="B30" s="2">
        <v>1784500.0000000002</v>
      </c>
      <c r="C30" s="2">
        <v>1760850</v>
      </c>
      <c r="D30" s="2"/>
      <c r="E30" s="2"/>
      <c r="F30" s="2"/>
      <c r="G30" s="2"/>
      <c r="H30" s="2">
        <v>935128</v>
      </c>
      <c r="I30" s="2"/>
      <c r="J30" s="2"/>
      <c r="K30" s="2"/>
      <c r="L30" s="1">
        <f t="shared" si="16"/>
        <v>2719628</v>
      </c>
      <c r="M30" s="13">
        <f t="shared" si="16"/>
        <v>1760850</v>
      </c>
      <c r="N30" s="14">
        <f t="shared" si="17"/>
        <v>4480478</v>
      </c>
      <c r="P30" s="3" t="s">
        <v>15</v>
      </c>
      <c r="Q30" s="2">
        <v>831</v>
      </c>
      <c r="R30" s="2">
        <v>455</v>
      </c>
      <c r="S30" s="2">
        <v>0</v>
      </c>
      <c r="T30" s="2">
        <v>0</v>
      </c>
      <c r="U30" s="2">
        <v>0</v>
      </c>
      <c r="V30" s="2">
        <v>0</v>
      </c>
      <c r="W30" s="2">
        <v>1272</v>
      </c>
      <c r="X30" s="2">
        <v>0</v>
      </c>
      <c r="Y30" s="2">
        <v>0</v>
      </c>
      <c r="Z30" s="2">
        <v>0</v>
      </c>
      <c r="AA30" s="1">
        <f t="shared" si="18"/>
        <v>2103</v>
      </c>
      <c r="AB30" s="13">
        <f t="shared" si="18"/>
        <v>455</v>
      </c>
      <c r="AC30" s="17">
        <f t="shared" si="19"/>
        <v>2558</v>
      </c>
      <c r="AE30" s="3" t="s">
        <v>15</v>
      </c>
      <c r="AF30" s="2">
        <f t="shared" si="20"/>
        <v>2147.412755716005</v>
      </c>
      <c r="AG30" s="2">
        <f t="shared" si="15"/>
        <v>3870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735.1635220125786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1293.2135045173561</v>
      </c>
      <c r="AQ30" s="13">
        <f t="shared" si="15"/>
        <v>3870</v>
      </c>
      <c r="AR30" s="14">
        <f t="shared" si="15"/>
        <v>1751.5551211884285</v>
      </c>
    </row>
    <row r="31" spans="1:44" ht="15" customHeight="1" thickBot="1" x14ac:dyDescent="0.3">
      <c r="A31" s="4" t="s">
        <v>16</v>
      </c>
      <c r="B31" s="2">
        <v>19804550</v>
      </c>
      <c r="C31" s="2">
        <v>20446400</v>
      </c>
      <c r="D31" s="2">
        <v>7953620.0000000009</v>
      </c>
      <c r="E31" s="2"/>
      <c r="F31" s="2">
        <v>1724300</v>
      </c>
      <c r="G31" s="2">
        <v>1160000</v>
      </c>
      <c r="H31" s="2">
        <v>3682827.9999999995</v>
      </c>
      <c r="I31" s="2">
        <v>1245465</v>
      </c>
      <c r="J31" s="2">
        <v>0</v>
      </c>
      <c r="K31" s="2"/>
      <c r="L31" s="1">
        <f t="shared" ref="L31" si="21">B31+D31+F31+H31+J31</f>
        <v>33165298</v>
      </c>
      <c r="M31" s="13">
        <f t="shared" ref="M31" si="22">C31+E31+G31+I31+K31</f>
        <v>22851865</v>
      </c>
      <c r="N31" s="17">
        <f t="shared" ref="N31" si="23">L31+M31</f>
        <v>56017163</v>
      </c>
      <c r="P31" s="4" t="s">
        <v>16</v>
      </c>
      <c r="Q31" s="2">
        <v>4905</v>
      </c>
      <c r="R31" s="2">
        <v>3094</v>
      </c>
      <c r="S31" s="2">
        <v>1700</v>
      </c>
      <c r="T31" s="2">
        <v>0</v>
      </c>
      <c r="U31" s="2">
        <v>545</v>
      </c>
      <c r="V31" s="2">
        <v>610</v>
      </c>
      <c r="W31" s="2">
        <v>2116</v>
      </c>
      <c r="X31" s="2">
        <v>650</v>
      </c>
      <c r="Y31" s="2">
        <v>466</v>
      </c>
      <c r="Z31" s="2">
        <v>0</v>
      </c>
      <c r="AA31" s="1">
        <f t="shared" ref="AA31" si="24">Q31+S31+U31+W31+Y31</f>
        <v>9732</v>
      </c>
      <c r="AB31" s="13">
        <f t="shared" ref="AB31" si="25">R31+T31+V31+X31+Z31</f>
        <v>4354</v>
      </c>
      <c r="AC31" s="14">
        <f t="shared" ref="AC31" si="26">AA31+AB31</f>
        <v>14086</v>
      </c>
      <c r="AE31" s="4" t="s">
        <v>16</v>
      </c>
      <c r="AF31" s="2">
        <f t="shared" si="20"/>
        <v>4037.624872579001</v>
      </c>
      <c r="AG31" s="2">
        <f t="shared" si="15"/>
        <v>6608.4033613445381</v>
      </c>
      <c r="AH31" s="2">
        <f t="shared" si="15"/>
        <v>4678.6000000000004</v>
      </c>
      <c r="AI31" s="2" t="str">
        <f t="shared" si="15"/>
        <v>N.A.</v>
      </c>
      <c r="AJ31" s="2">
        <f t="shared" si="15"/>
        <v>3163.8532110091742</v>
      </c>
      <c r="AK31" s="2">
        <f t="shared" si="15"/>
        <v>1901.639344262295</v>
      </c>
      <c r="AL31" s="2">
        <f t="shared" si="15"/>
        <v>1740.4669187145555</v>
      </c>
      <c r="AM31" s="2">
        <f t="shared" si="15"/>
        <v>1916.1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3407.8604603370327</v>
      </c>
      <c r="AQ31" s="13">
        <f t="shared" ref="AQ31" si="28">IFERROR(M31/AB31, "N.A.")</f>
        <v>5248.4761139182365</v>
      </c>
      <c r="AR31" s="14">
        <f t="shared" ref="AR31" si="29">IFERROR(N31/AC31, "N.A.")</f>
        <v>3976.7970325145534</v>
      </c>
    </row>
    <row r="32" spans="1:44" ht="15" customHeight="1" thickBot="1" x14ac:dyDescent="0.3">
      <c r="A32" s="5" t="s">
        <v>0</v>
      </c>
      <c r="B32" s="24">
        <f>B31+C31</f>
        <v>40250950</v>
      </c>
      <c r="C32" s="26"/>
      <c r="D32" s="24">
        <f>D31+E31</f>
        <v>7953620.0000000009</v>
      </c>
      <c r="E32" s="26"/>
      <c r="F32" s="24">
        <f>F31+G31</f>
        <v>2884300</v>
      </c>
      <c r="G32" s="26"/>
      <c r="H32" s="24">
        <f>H31+I31</f>
        <v>4928293</v>
      </c>
      <c r="I32" s="26"/>
      <c r="J32" s="24">
        <f>J31+K31</f>
        <v>0</v>
      </c>
      <c r="K32" s="26"/>
      <c r="L32" s="24">
        <f>L31+M31</f>
        <v>56017163</v>
      </c>
      <c r="M32" s="25"/>
      <c r="N32" s="18">
        <f>B32+D32+F32+H32+J32</f>
        <v>56017163</v>
      </c>
      <c r="P32" s="5" t="s">
        <v>0</v>
      </c>
      <c r="Q32" s="24">
        <f>Q31+R31</f>
        <v>7999</v>
      </c>
      <c r="R32" s="26"/>
      <c r="S32" s="24">
        <f>S31+T31</f>
        <v>1700</v>
      </c>
      <c r="T32" s="26"/>
      <c r="U32" s="24">
        <f>U31+V31</f>
        <v>1155</v>
      </c>
      <c r="V32" s="26"/>
      <c r="W32" s="24">
        <f>W31+X31</f>
        <v>2766</v>
      </c>
      <c r="X32" s="26"/>
      <c r="Y32" s="24">
        <f>Y31+Z31</f>
        <v>466</v>
      </c>
      <c r="Z32" s="26"/>
      <c r="AA32" s="24">
        <f>AA31+AB31</f>
        <v>14086</v>
      </c>
      <c r="AB32" s="26"/>
      <c r="AC32" s="19">
        <f>Q32+S32+U32+W32+Y32</f>
        <v>14086</v>
      </c>
      <c r="AE32" s="5" t="s">
        <v>0</v>
      </c>
      <c r="AF32" s="27">
        <f>IFERROR(B32/Q32,"N.A.")</f>
        <v>5031.9977497187147</v>
      </c>
      <c r="AG32" s="28"/>
      <c r="AH32" s="27">
        <f>IFERROR(D32/S32,"N.A.")</f>
        <v>4678.6000000000004</v>
      </c>
      <c r="AI32" s="28"/>
      <c r="AJ32" s="27">
        <f>IFERROR(F32/U32,"N.A.")</f>
        <v>2497.2294372294373</v>
      </c>
      <c r="AK32" s="28"/>
      <c r="AL32" s="27">
        <f>IFERROR(H32/W32,"N.A.")</f>
        <v>1781.7400578452639</v>
      </c>
      <c r="AM32" s="28"/>
      <c r="AN32" s="27">
        <f>IFERROR(J32/Y32,"N.A.")</f>
        <v>0</v>
      </c>
      <c r="AO32" s="28"/>
      <c r="AP32" s="27">
        <f>IFERROR(L32/AA32,"N.A.")</f>
        <v>3976.7970325145534</v>
      </c>
      <c r="AQ32" s="28"/>
      <c r="AR32" s="16">
        <f>IFERROR(N32/AC32, "N.A.")</f>
        <v>3976.7970325145534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1229800</v>
      </c>
      <c r="C39" s="2"/>
      <c r="D39" s="2"/>
      <c r="E39" s="2"/>
      <c r="F39" s="2"/>
      <c r="G39" s="2"/>
      <c r="H39" s="2">
        <v>957528</v>
      </c>
      <c r="I39" s="2"/>
      <c r="J39" s="2">
        <v>0</v>
      </c>
      <c r="K39" s="2"/>
      <c r="L39" s="1">
        <f>B39+D39+F39+H39+J39</f>
        <v>2187328</v>
      </c>
      <c r="M39" s="13">
        <f>C39+E39+G39+I39+K39</f>
        <v>0</v>
      </c>
      <c r="N39" s="14">
        <f>L39+M39</f>
        <v>2187328</v>
      </c>
      <c r="P39" s="3" t="s">
        <v>12</v>
      </c>
      <c r="Q39" s="2">
        <v>260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1092</v>
      </c>
      <c r="X39" s="2">
        <v>0</v>
      </c>
      <c r="Y39" s="2">
        <v>468</v>
      </c>
      <c r="Z39" s="2">
        <v>0</v>
      </c>
      <c r="AA39" s="1">
        <f>Q39+S39+U39+W39+Y39</f>
        <v>1820</v>
      </c>
      <c r="AB39" s="13">
        <f>R39+T39+V39+X39+Z39</f>
        <v>0</v>
      </c>
      <c r="AC39" s="14">
        <f>AA39+AB39</f>
        <v>1820</v>
      </c>
      <c r="AE39" s="3" t="s">
        <v>12</v>
      </c>
      <c r="AF39" s="2">
        <f>IFERROR(B39/Q39, "N.A.")</f>
        <v>4730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876.85714285714289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1201.8285714285714</v>
      </c>
      <c r="AQ39" s="13" t="str">
        <f t="shared" si="30"/>
        <v>N.A.</v>
      </c>
      <c r="AR39" s="14">
        <f t="shared" si="30"/>
        <v>1201.8285714285714</v>
      </c>
    </row>
    <row r="40" spans="1:44" ht="15" customHeight="1" thickBot="1" x14ac:dyDescent="0.3">
      <c r="A40" s="3" t="s">
        <v>13</v>
      </c>
      <c r="B40" s="2">
        <v>419250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419250</v>
      </c>
      <c r="M40" s="13">
        <f t="shared" si="31"/>
        <v>0</v>
      </c>
      <c r="N40" s="14">
        <f t="shared" ref="N40:N42" si="32">L40+M40</f>
        <v>419250</v>
      </c>
      <c r="P40" s="3" t="s">
        <v>13</v>
      </c>
      <c r="Q40" s="2">
        <v>195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195</v>
      </c>
      <c r="AB40" s="13">
        <f t="shared" si="33"/>
        <v>0</v>
      </c>
      <c r="AC40" s="14">
        <f t="shared" ref="AC40:AC42" si="34">AA40+AB40</f>
        <v>195</v>
      </c>
      <c r="AE40" s="3" t="s">
        <v>13</v>
      </c>
      <c r="AF40" s="2">
        <f t="shared" ref="AF40:AF43" si="35">IFERROR(B40/Q40, "N.A.")</f>
        <v>2150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2150</v>
      </c>
      <c r="AQ40" s="13" t="str">
        <f t="shared" si="30"/>
        <v>N.A.</v>
      </c>
      <c r="AR40" s="14">
        <f t="shared" si="30"/>
        <v>2150</v>
      </c>
    </row>
    <row r="41" spans="1:44" ht="15" customHeight="1" thickBot="1" x14ac:dyDescent="0.3">
      <c r="A41" s="3" t="s">
        <v>14</v>
      </c>
      <c r="B41" s="2">
        <v>9578620</v>
      </c>
      <c r="C41" s="2">
        <v>8064000</v>
      </c>
      <c r="D41" s="2">
        <v>3018600</v>
      </c>
      <c r="E41" s="2"/>
      <c r="F41" s="2"/>
      <c r="G41" s="2">
        <v>0</v>
      </c>
      <c r="H41" s="2"/>
      <c r="I41" s="2">
        <v>1337440</v>
      </c>
      <c r="J41" s="2">
        <v>0</v>
      </c>
      <c r="K41" s="2"/>
      <c r="L41" s="1">
        <f t="shared" si="31"/>
        <v>12597220</v>
      </c>
      <c r="M41" s="13">
        <f t="shared" si="31"/>
        <v>9401440</v>
      </c>
      <c r="N41" s="14">
        <f t="shared" si="32"/>
        <v>21998660</v>
      </c>
      <c r="P41" s="3" t="s">
        <v>14</v>
      </c>
      <c r="Q41" s="2">
        <v>1949</v>
      </c>
      <c r="R41" s="2">
        <v>1130</v>
      </c>
      <c r="S41" s="2">
        <v>234</v>
      </c>
      <c r="T41" s="2">
        <v>0</v>
      </c>
      <c r="U41" s="2">
        <v>0</v>
      </c>
      <c r="V41" s="2">
        <v>234</v>
      </c>
      <c r="W41" s="2">
        <v>0</v>
      </c>
      <c r="X41" s="2">
        <v>582</v>
      </c>
      <c r="Y41" s="2">
        <v>608</v>
      </c>
      <c r="Z41" s="2">
        <v>0</v>
      </c>
      <c r="AA41" s="1">
        <f t="shared" si="33"/>
        <v>2791</v>
      </c>
      <c r="AB41" s="13">
        <f t="shared" si="33"/>
        <v>1946</v>
      </c>
      <c r="AC41" s="14">
        <f t="shared" si="34"/>
        <v>4737</v>
      </c>
      <c r="AE41" s="3" t="s">
        <v>14</v>
      </c>
      <c r="AF41" s="2">
        <f t="shared" si="35"/>
        <v>4914.6331452026679</v>
      </c>
      <c r="AG41" s="2">
        <f t="shared" si="30"/>
        <v>7136.283185840708</v>
      </c>
      <c r="AH41" s="2">
        <f t="shared" si="30"/>
        <v>12900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2298.0068728522338</v>
      </c>
      <c r="AN41" s="2">
        <f t="shared" si="30"/>
        <v>0</v>
      </c>
      <c r="AO41" s="2" t="str">
        <f t="shared" si="30"/>
        <v>N.A.</v>
      </c>
      <c r="AP41" s="15">
        <f t="shared" si="30"/>
        <v>4513.5148692225011</v>
      </c>
      <c r="AQ41" s="13">
        <f t="shared" si="30"/>
        <v>4831.1613566289825</v>
      </c>
      <c r="AR41" s="14">
        <f t="shared" si="30"/>
        <v>4644.0067553303779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399040</v>
      </c>
      <c r="H42" s="2"/>
      <c r="I42" s="2"/>
      <c r="J42" s="2"/>
      <c r="K42" s="2"/>
      <c r="L42" s="1">
        <f t="shared" si="31"/>
        <v>0</v>
      </c>
      <c r="M42" s="13">
        <f t="shared" si="31"/>
        <v>399040</v>
      </c>
      <c r="N42" s="14">
        <f t="shared" si="32"/>
        <v>399040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116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116</v>
      </c>
      <c r="AC42" s="14">
        <f t="shared" si="34"/>
        <v>116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3440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3440</v>
      </c>
      <c r="AR42" s="14">
        <f t="shared" si="30"/>
        <v>3440</v>
      </c>
    </row>
    <row r="43" spans="1:44" ht="15" customHeight="1" thickBot="1" x14ac:dyDescent="0.3">
      <c r="A43" s="4" t="s">
        <v>16</v>
      </c>
      <c r="B43" s="2">
        <v>11227670.000000002</v>
      </c>
      <c r="C43" s="2">
        <v>8064000</v>
      </c>
      <c r="D43" s="2">
        <v>3018600</v>
      </c>
      <c r="E43" s="2"/>
      <c r="F43" s="2"/>
      <c r="G43" s="2">
        <v>399040.00000000006</v>
      </c>
      <c r="H43" s="2">
        <v>957528</v>
      </c>
      <c r="I43" s="2">
        <v>1337440</v>
      </c>
      <c r="J43" s="2">
        <v>0</v>
      </c>
      <c r="K43" s="2"/>
      <c r="L43" s="1">
        <f t="shared" ref="L43" si="36">B43+D43+F43+H43+J43</f>
        <v>15203798.000000002</v>
      </c>
      <c r="M43" s="13">
        <f t="shared" ref="M43" si="37">C43+E43+G43+I43+K43</f>
        <v>9800480</v>
      </c>
      <c r="N43" s="17">
        <f t="shared" ref="N43" si="38">L43+M43</f>
        <v>25004278</v>
      </c>
      <c r="P43" s="4" t="s">
        <v>16</v>
      </c>
      <c r="Q43" s="2">
        <v>2404</v>
      </c>
      <c r="R43" s="2">
        <v>1130</v>
      </c>
      <c r="S43" s="2">
        <v>234</v>
      </c>
      <c r="T43" s="2">
        <v>0</v>
      </c>
      <c r="U43" s="2">
        <v>0</v>
      </c>
      <c r="V43" s="2">
        <v>350</v>
      </c>
      <c r="W43" s="2">
        <v>1092</v>
      </c>
      <c r="X43" s="2">
        <v>582</v>
      </c>
      <c r="Y43" s="2">
        <v>1076</v>
      </c>
      <c r="Z43" s="2">
        <v>0</v>
      </c>
      <c r="AA43" s="1">
        <f t="shared" ref="AA43" si="39">Q43+S43+U43+W43+Y43</f>
        <v>4806</v>
      </c>
      <c r="AB43" s="13">
        <f t="shared" ref="AB43" si="40">R43+T43+V43+X43+Z43</f>
        <v>2062</v>
      </c>
      <c r="AC43" s="17">
        <f t="shared" ref="AC43" si="41">AA43+AB43</f>
        <v>6868</v>
      </c>
      <c r="AE43" s="4" t="s">
        <v>16</v>
      </c>
      <c r="AF43" s="2">
        <f t="shared" si="35"/>
        <v>4670.4118136439274</v>
      </c>
      <c r="AG43" s="2">
        <f t="shared" si="30"/>
        <v>7136.283185840708</v>
      </c>
      <c r="AH43" s="2">
        <f t="shared" si="30"/>
        <v>12900</v>
      </c>
      <c r="AI43" s="2" t="str">
        <f t="shared" si="30"/>
        <v>N.A.</v>
      </c>
      <c r="AJ43" s="2" t="str">
        <f t="shared" si="30"/>
        <v>N.A.</v>
      </c>
      <c r="AK43" s="2">
        <f t="shared" si="30"/>
        <v>1140.1142857142859</v>
      </c>
      <c r="AL43" s="2">
        <f t="shared" si="30"/>
        <v>876.85714285714289</v>
      </c>
      <c r="AM43" s="2">
        <f t="shared" si="30"/>
        <v>2298.0068728522338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3163.5035372451107</v>
      </c>
      <c r="AQ43" s="13">
        <f t="shared" ref="AQ43" si="43">IFERROR(M43/AB43, "N.A.")</f>
        <v>4752.9000969932104</v>
      </c>
      <c r="AR43" s="14">
        <f t="shared" ref="AR43" si="44">IFERROR(N43/AC43, "N.A.")</f>
        <v>3640.6927781013396</v>
      </c>
    </row>
    <row r="44" spans="1:44" ht="15" customHeight="1" thickBot="1" x14ac:dyDescent="0.3">
      <c r="A44" s="5" t="s">
        <v>0</v>
      </c>
      <c r="B44" s="24">
        <f>B43+C43</f>
        <v>19291670</v>
      </c>
      <c r="C44" s="26"/>
      <c r="D44" s="24">
        <f>D43+E43</f>
        <v>3018600</v>
      </c>
      <c r="E44" s="26"/>
      <c r="F44" s="24">
        <f>F43+G43</f>
        <v>399040.00000000006</v>
      </c>
      <c r="G44" s="26"/>
      <c r="H44" s="24">
        <f>H43+I43</f>
        <v>2294968</v>
      </c>
      <c r="I44" s="26"/>
      <c r="J44" s="24">
        <f>J43+K43</f>
        <v>0</v>
      </c>
      <c r="K44" s="26"/>
      <c r="L44" s="24">
        <f>L43+M43</f>
        <v>25004278</v>
      </c>
      <c r="M44" s="25"/>
      <c r="N44" s="18">
        <f>B44+D44+F44+H44+J44</f>
        <v>25004278</v>
      </c>
      <c r="P44" s="5" t="s">
        <v>0</v>
      </c>
      <c r="Q44" s="24">
        <f>Q43+R43</f>
        <v>3534</v>
      </c>
      <c r="R44" s="26"/>
      <c r="S44" s="24">
        <f>S43+T43</f>
        <v>234</v>
      </c>
      <c r="T44" s="26"/>
      <c r="U44" s="24">
        <f>U43+V43</f>
        <v>350</v>
      </c>
      <c r="V44" s="26"/>
      <c r="W44" s="24">
        <f>W43+X43</f>
        <v>1674</v>
      </c>
      <c r="X44" s="26"/>
      <c r="Y44" s="24">
        <f>Y43+Z43</f>
        <v>1076</v>
      </c>
      <c r="Z44" s="26"/>
      <c r="AA44" s="24">
        <f>AA43+AB43</f>
        <v>6868</v>
      </c>
      <c r="AB44" s="25"/>
      <c r="AC44" s="18">
        <f>Q44+S44+U44+W44+Y44</f>
        <v>6868</v>
      </c>
      <c r="AE44" s="5" t="s">
        <v>0</v>
      </c>
      <c r="AF44" s="27">
        <f>IFERROR(B44/Q44,"N.A.")</f>
        <v>5458.8766270514998</v>
      </c>
      <c r="AG44" s="28"/>
      <c r="AH44" s="27">
        <f>IFERROR(D44/S44,"N.A.")</f>
        <v>12900</v>
      </c>
      <c r="AI44" s="28"/>
      <c r="AJ44" s="27">
        <f>IFERROR(F44/U44,"N.A.")</f>
        <v>1140.1142857142859</v>
      </c>
      <c r="AK44" s="28"/>
      <c r="AL44" s="27">
        <f>IFERROR(H44/W44,"N.A.")</f>
        <v>1370.9486260454003</v>
      </c>
      <c r="AM44" s="28"/>
      <c r="AN44" s="27">
        <f>IFERROR(J44/Y44,"N.A.")</f>
        <v>0</v>
      </c>
      <c r="AO44" s="28"/>
      <c r="AP44" s="27">
        <f>IFERROR(L44/AA44,"N.A.")</f>
        <v>3640.6927781013396</v>
      </c>
      <c r="AQ44" s="28"/>
      <c r="AR44" s="16">
        <f>IFERROR(N44/AC44, "N.A.")</f>
        <v>3640.6927781013396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5920455</v>
      </c>
      <c r="C15" s="2"/>
      <c r="D15" s="2">
        <v>4282800</v>
      </c>
      <c r="E15" s="2"/>
      <c r="F15" s="2"/>
      <c r="G15" s="2"/>
      <c r="H15" s="2">
        <v>3044850</v>
      </c>
      <c r="I15" s="2"/>
      <c r="J15" s="2"/>
      <c r="K15" s="2"/>
      <c r="L15" s="1">
        <f>B15+D15+F15+H15+J15</f>
        <v>13248105</v>
      </c>
      <c r="M15" s="13">
        <f>C15+E15+G15+I15+K15</f>
        <v>0</v>
      </c>
      <c r="N15" s="14">
        <f>L15+M15</f>
        <v>13248105</v>
      </c>
      <c r="P15" s="3" t="s">
        <v>12</v>
      </c>
      <c r="Q15" s="2">
        <v>822</v>
      </c>
      <c r="R15" s="2">
        <v>0</v>
      </c>
      <c r="S15" s="2">
        <v>415</v>
      </c>
      <c r="T15" s="2">
        <v>0</v>
      </c>
      <c r="U15" s="2">
        <v>0</v>
      </c>
      <c r="V15" s="2">
        <v>0</v>
      </c>
      <c r="W15" s="2">
        <v>766</v>
      </c>
      <c r="X15" s="2">
        <v>0</v>
      </c>
      <c r="Y15" s="2">
        <v>0</v>
      </c>
      <c r="Z15" s="2">
        <v>0</v>
      </c>
      <c r="AA15" s="1">
        <f>Q15+S15+U15+W15+Y15</f>
        <v>2003</v>
      </c>
      <c r="AB15" s="13">
        <f>R15+T15+V15+X15+Z15</f>
        <v>0</v>
      </c>
      <c r="AC15" s="14">
        <f>AA15+AB15</f>
        <v>2003</v>
      </c>
      <c r="AE15" s="3" t="s">
        <v>12</v>
      </c>
      <c r="AF15" s="2">
        <f>IFERROR(B15/Q15, "N.A.")</f>
        <v>7202.5</v>
      </c>
      <c r="AG15" s="2" t="str">
        <f t="shared" ref="AG15:AR19" si="0">IFERROR(C15/R15, "N.A.")</f>
        <v>N.A.</v>
      </c>
      <c r="AH15" s="2">
        <f t="shared" si="0"/>
        <v>10320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3975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6614.1313030454321</v>
      </c>
      <c r="AQ15" s="13" t="str">
        <f t="shared" si="0"/>
        <v>N.A.</v>
      </c>
      <c r="AR15" s="14">
        <f t="shared" si="0"/>
        <v>6614.1313030454321</v>
      </c>
    </row>
    <row r="16" spans="1:44" ht="15" customHeight="1" thickBot="1" x14ac:dyDescent="0.3">
      <c r="A16" s="3" t="s">
        <v>13</v>
      </c>
      <c r="B16" s="2">
        <v>2120760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2120760</v>
      </c>
      <c r="M16" s="13">
        <f t="shared" si="1"/>
        <v>0</v>
      </c>
      <c r="N16" s="14">
        <f t="shared" ref="N16:N18" si="2">L16+M16</f>
        <v>2120760</v>
      </c>
      <c r="P16" s="3" t="s">
        <v>13</v>
      </c>
      <c r="Q16" s="2">
        <v>411</v>
      </c>
      <c r="R16" s="2">
        <v>415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411</v>
      </c>
      <c r="AB16" s="13">
        <f t="shared" si="3"/>
        <v>415</v>
      </c>
      <c r="AC16" s="14">
        <f t="shared" ref="AC16:AC18" si="4">AA16+AB16</f>
        <v>826</v>
      </c>
      <c r="AE16" s="3" t="s">
        <v>13</v>
      </c>
      <c r="AF16" s="2">
        <f t="shared" ref="AF16:AF19" si="5">IFERROR(B16/Q16, "N.A.")</f>
        <v>5160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5160</v>
      </c>
      <c r="AQ16" s="13">
        <f t="shared" si="0"/>
        <v>0</v>
      </c>
      <c r="AR16" s="14">
        <f t="shared" si="0"/>
        <v>2567.5060532687653</v>
      </c>
    </row>
    <row r="17" spans="1:44" ht="15" customHeight="1" thickBot="1" x14ac:dyDescent="0.3">
      <c r="A17" s="3" t="s">
        <v>14</v>
      </c>
      <c r="B17" s="2">
        <v>10097260.000000002</v>
      </c>
      <c r="C17" s="2">
        <v>18211773.000000004</v>
      </c>
      <c r="D17" s="2">
        <v>5229570</v>
      </c>
      <c r="E17" s="2"/>
      <c r="F17" s="2"/>
      <c r="G17" s="2">
        <v>3212100</v>
      </c>
      <c r="H17" s="2"/>
      <c r="I17" s="2">
        <v>863010</v>
      </c>
      <c r="J17" s="2"/>
      <c r="K17" s="2"/>
      <c r="L17" s="1">
        <f t="shared" si="1"/>
        <v>15326830.000000002</v>
      </c>
      <c r="M17" s="13">
        <f t="shared" si="1"/>
        <v>22286883.000000004</v>
      </c>
      <c r="N17" s="14">
        <f t="shared" si="2"/>
        <v>37613713.000000007</v>
      </c>
      <c r="P17" s="3" t="s">
        <v>14</v>
      </c>
      <c r="Q17" s="2">
        <v>1691</v>
      </c>
      <c r="R17" s="2">
        <v>3271</v>
      </c>
      <c r="S17" s="2">
        <v>1209</v>
      </c>
      <c r="T17" s="2">
        <v>0</v>
      </c>
      <c r="U17" s="2">
        <v>0</v>
      </c>
      <c r="V17" s="2">
        <v>830</v>
      </c>
      <c r="W17" s="2">
        <v>0</v>
      </c>
      <c r="X17" s="2">
        <v>223</v>
      </c>
      <c r="Y17" s="2">
        <v>0</v>
      </c>
      <c r="Z17" s="2">
        <v>0</v>
      </c>
      <c r="AA17" s="1">
        <f t="shared" si="3"/>
        <v>2900</v>
      </c>
      <c r="AB17" s="13">
        <f t="shared" si="3"/>
        <v>4324</v>
      </c>
      <c r="AC17" s="14">
        <f t="shared" si="4"/>
        <v>7224</v>
      </c>
      <c r="AE17" s="3" t="s">
        <v>14</v>
      </c>
      <c r="AF17" s="2">
        <f t="shared" si="5"/>
        <v>5971.1768184506218</v>
      </c>
      <c r="AG17" s="2">
        <f t="shared" si="0"/>
        <v>5567.6468969734042</v>
      </c>
      <c r="AH17" s="2">
        <f t="shared" si="0"/>
        <v>4325.5334987593051</v>
      </c>
      <c r="AI17" s="2" t="str">
        <f t="shared" si="0"/>
        <v>N.A.</v>
      </c>
      <c r="AJ17" s="2" t="str">
        <f t="shared" si="0"/>
        <v>N.A.</v>
      </c>
      <c r="AK17" s="2">
        <f t="shared" si="0"/>
        <v>3870</v>
      </c>
      <c r="AL17" s="2" t="str">
        <f t="shared" si="0"/>
        <v>N.A.</v>
      </c>
      <c r="AM17" s="2">
        <f t="shared" si="0"/>
        <v>3870</v>
      </c>
      <c r="AN17" s="2" t="str">
        <f t="shared" si="0"/>
        <v>N.A.</v>
      </c>
      <c r="AO17" s="2" t="str">
        <f t="shared" si="0"/>
        <v>N.A.</v>
      </c>
      <c r="AP17" s="15">
        <f t="shared" si="0"/>
        <v>5285.1137931034491</v>
      </c>
      <c r="AQ17" s="13">
        <f t="shared" si="0"/>
        <v>5154.2282608695659</v>
      </c>
      <c r="AR17" s="14">
        <f t="shared" si="0"/>
        <v>5206.7709025470667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18138474.999999996</v>
      </c>
      <c r="C19" s="2">
        <v>18211773.000000004</v>
      </c>
      <c r="D19" s="2">
        <v>9512370.0000000019</v>
      </c>
      <c r="E19" s="2"/>
      <c r="F19" s="2"/>
      <c r="G19" s="2">
        <v>3212100</v>
      </c>
      <c r="H19" s="2">
        <v>3044850</v>
      </c>
      <c r="I19" s="2">
        <v>863010</v>
      </c>
      <c r="J19" s="2"/>
      <c r="K19" s="2"/>
      <c r="L19" s="1">
        <f t="shared" ref="L19" si="6">B19+D19+F19+H19+J19</f>
        <v>30695695</v>
      </c>
      <c r="M19" s="13">
        <f t="shared" ref="M19" si="7">C19+E19+G19+I19+K19</f>
        <v>22286883.000000004</v>
      </c>
      <c r="N19" s="17">
        <f t="shared" ref="N19" si="8">L19+M19</f>
        <v>52982578</v>
      </c>
      <c r="P19" s="4" t="s">
        <v>16</v>
      </c>
      <c r="Q19" s="2">
        <v>2924</v>
      </c>
      <c r="R19" s="2">
        <v>3686</v>
      </c>
      <c r="S19" s="2">
        <v>1624</v>
      </c>
      <c r="T19" s="2">
        <v>0</v>
      </c>
      <c r="U19" s="2">
        <v>0</v>
      </c>
      <c r="V19" s="2">
        <v>830</v>
      </c>
      <c r="W19" s="2">
        <v>766</v>
      </c>
      <c r="X19" s="2">
        <v>223</v>
      </c>
      <c r="Y19" s="2">
        <v>0</v>
      </c>
      <c r="Z19" s="2">
        <v>0</v>
      </c>
      <c r="AA19" s="1">
        <f t="shared" ref="AA19" si="9">Q19+S19+U19+W19+Y19</f>
        <v>5314</v>
      </c>
      <c r="AB19" s="13">
        <f t="shared" ref="AB19" si="10">R19+T19+V19+X19+Z19</f>
        <v>4739</v>
      </c>
      <c r="AC19" s="14">
        <f t="shared" ref="AC19" si="11">AA19+AB19</f>
        <v>10053</v>
      </c>
      <c r="AE19" s="4" t="s">
        <v>16</v>
      </c>
      <c r="AF19" s="2">
        <f t="shared" si="5"/>
        <v>6203.3088235294108</v>
      </c>
      <c r="AG19" s="2">
        <f t="shared" si="0"/>
        <v>4940.7957135105817</v>
      </c>
      <c r="AH19" s="2">
        <f t="shared" si="0"/>
        <v>5857.3706896551739</v>
      </c>
      <c r="AI19" s="2" t="str">
        <f t="shared" si="0"/>
        <v>N.A.</v>
      </c>
      <c r="AJ19" s="2" t="str">
        <f t="shared" si="0"/>
        <v>N.A.</v>
      </c>
      <c r="AK19" s="2">
        <f t="shared" si="0"/>
        <v>3870</v>
      </c>
      <c r="AL19" s="2">
        <f t="shared" si="0"/>
        <v>3975</v>
      </c>
      <c r="AM19" s="2">
        <f t="shared" si="0"/>
        <v>3870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5776.3821979676322</v>
      </c>
      <c r="AQ19" s="13">
        <f t="shared" ref="AQ19" si="13">IFERROR(M19/AB19, "N.A.")</f>
        <v>4702.866216501372</v>
      </c>
      <c r="AR19" s="14">
        <f t="shared" ref="AR19" si="14">IFERROR(N19/AC19, "N.A.")</f>
        <v>5270.3250770914156</v>
      </c>
    </row>
    <row r="20" spans="1:44" ht="15" customHeight="1" thickBot="1" x14ac:dyDescent="0.3">
      <c r="A20" s="5" t="s">
        <v>0</v>
      </c>
      <c r="B20" s="24">
        <f>B19+C19</f>
        <v>36350248</v>
      </c>
      <c r="C20" s="26"/>
      <c r="D20" s="24">
        <f>D19+E19</f>
        <v>9512370.0000000019</v>
      </c>
      <c r="E20" s="26"/>
      <c r="F20" s="24">
        <f>F19+G19</f>
        <v>3212100</v>
      </c>
      <c r="G20" s="26"/>
      <c r="H20" s="24">
        <f>H19+I19</f>
        <v>3907860</v>
      </c>
      <c r="I20" s="26"/>
      <c r="J20" s="24">
        <f>J19+K19</f>
        <v>0</v>
      </c>
      <c r="K20" s="26"/>
      <c r="L20" s="24">
        <f>L19+M19</f>
        <v>52982578</v>
      </c>
      <c r="M20" s="25"/>
      <c r="N20" s="18">
        <f>B20+D20+F20+H20+J20</f>
        <v>52982578</v>
      </c>
      <c r="P20" s="5" t="s">
        <v>0</v>
      </c>
      <c r="Q20" s="24">
        <f>Q19+R19</f>
        <v>6610</v>
      </c>
      <c r="R20" s="26"/>
      <c r="S20" s="24">
        <f>S19+T19</f>
        <v>1624</v>
      </c>
      <c r="T20" s="26"/>
      <c r="U20" s="24">
        <f>U19+V19</f>
        <v>830</v>
      </c>
      <c r="V20" s="26"/>
      <c r="W20" s="24">
        <f>W19+X19</f>
        <v>989</v>
      </c>
      <c r="X20" s="26"/>
      <c r="Y20" s="24">
        <f>Y19+Z19</f>
        <v>0</v>
      </c>
      <c r="Z20" s="26"/>
      <c r="AA20" s="24">
        <f>AA19+AB19</f>
        <v>10053</v>
      </c>
      <c r="AB20" s="26"/>
      <c r="AC20" s="19">
        <f>Q20+S20+U20+W20+Y20</f>
        <v>10053</v>
      </c>
      <c r="AE20" s="5" t="s">
        <v>0</v>
      </c>
      <c r="AF20" s="27">
        <f>IFERROR(B20/Q20,"N.A.")</f>
        <v>5499.2810892586986</v>
      </c>
      <c r="AG20" s="28"/>
      <c r="AH20" s="27">
        <f>IFERROR(D20/S20,"N.A.")</f>
        <v>5857.3706896551739</v>
      </c>
      <c r="AI20" s="28"/>
      <c r="AJ20" s="27">
        <f>IFERROR(F20/U20,"N.A.")</f>
        <v>3870</v>
      </c>
      <c r="AK20" s="28"/>
      <c r="AL20" s="27">
        <f>IFERROR(H20/W20,"N.A.")</f>
        <v>3951.3245702730032</v>
      </c>
      <c r="AM20" s="28"/>
      <c r="AN20" s="27" t="str">
        <f>IFERROR(J20/Y20,"N.A.")</f>
        <v>N.A.</v>
      </c>
      <c r="AO20" s="28"/>
      <c r="AP20" s="27">
        <f>IFERROR(L20/AA20,"N.A.")</f>
        <v>5270.3250770914156</v>
      </c>
      <c r="AQ20" s="28"/>
      <c r="AR20" s="16">
        <f>IFERROR(N20/AC20, "N.A.")</f>
        <v>5270.3250770914156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5920455</v>
      </c>
      <c r="C27" s="2"/>
      <c r="D27" s="2">
        <v>4282800</v>
      </c>
      <c r="E27" s="2"/>
      <c r="F27" s="2"/>
      <c r="G27" s="2"/>
      <c r="H27" s="2">
        <v>2470350</v>
      </c>
      <c r="I27" s="2"/>
      <c r="J27" s="2"/>
      <c r="K27" s="2"/>
      <c r="L27" s="1">
        <f>B27+D27+F27+H27+J27</f>
        <v>12673605</v>
      </c>
      <c r="M27" s="13">
        <f>C27+E27+G27+I27+K27</f>
        <v>0</v>
      </c>
      <c r="N27" s="14">
        <f>L27+M27</f>
        <v>12673605</v>
      </c>
      <c r="P27" s="3" t="s">
        <v>12</v>
      </c>
      <c r="Q27" s="2">
        <v>822</v>
      </c>
      <c r="R27" s="2">
        <v>0</v>
      </c>
      <c r="S27" s="2">
        <v>415</v>
      </c>
      <c r="T27" s="2">
        <v>0</v>
      </c>
      <c r="U27" s="2">
        <v>0</v>
      </c>
      <c r="V27" s="2">
        <v>0</v>
      </c>
      <c r="W27" s="2">
        <v>383</v>
      </c>
      <c r="X27" s="2">
        <v>0</v>
      </c>
      <c r="Y27" s="2">
        <v>0</v>
      </c>
      <c r="Z27" s="2">
        <v>0</v>
      </c>
      <c r="AA27" s="1">
        <f>Q27+S27+U27+W27+Y27</f>
        <v>1620</v>
      </c>
      <c r="AB27" s="13">
        <f>R27+T27+V27+X27+Z27</f>
        <v>0</v>
      </c>
      <c r="AC27" s="14">
        <f>AA27+AB27</f>
        <v>1620</v>
      </c>
      <c r="AE27" s="3" t="s">
        <v>12</v>
      </c>
      <c r="AF27" s="2">
        <f>IFERROR(B27/Q27, "N.A.")</f>
        <v>7202.5</v>
      </c>
      <c r="AG27" s="2" t="str">
        <f t="shared" ref="AG27:AR31" si="15">IFERROR(C27/R27, "N.A.")</f>
        <v>N.A.</v>
      </c>
      <c r="AH27" s="2">
        <f t="shared" si="15"/>
        <v>10320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6450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7823.2129629629626</v>
      </c>
      <c r="AQ27" s="13" t="str">
        <f t="shared" si="15"/>
        <v>N.A.</v>
      </c>
      <c r="AR27" s="14">
        <f t="shared" si="15"/>
        <v>7823.2129629629626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7955860</v>
      </c>
      <c r="C29" s="2">
        <v>10598450</v>
      </c>
      <c r="D29" s="2">
        <v>5229570</v>
      </c>
      <c r="E29" s="2"/>
      <c r="F29" s="2"/>
      <c r="G29" s="2">
        <v>1784500</v>
      </c>
      <c r="H29" s="2"/>
      <c r="I29" s="2"/>
      <c r="J29" s="2"/>
      <c r="K29" s="2"/>
      <c r="L29" s="1">
        <f t="shared" si="16"/>
        <v>13185430</v>
      </c>
      <c r="M29" s="13">
        <f t="shared" si="16"/>
        <v>12382950</v>
      </c>
      <c r="N29" s="14">
        <f t="shared" si="17"/>
        <v>25568380</v>
      </c>
      <c r="P29" s="3" t="s">
        <v>14</v>
      </c>
      <c r="Q29" s="2">
        <v>1276</v>
      </c>
      <c r="R29" s="2">
        <v>1588</v>
      </c>
      <c r="S29" s="2">
        <v>1209</v>
      </c>
      <c r="T29" s="2">
        <v>0</v>
      </c>
      <c r="U29" s="2">
        <v>0</v>
      </c>
      <c r="V29" s="2">
        <v>415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2485</v>
      </c>
      <c r="AB29" s="13">
        <f t="shared" si="18"/>
        <v>2003</v>
      </c>
      <c r="AC29" s="14">
        <f t="shared" si="19"/>
        <v>4488</v>
      </c>
      <c r="AE29" s="3" t="s">
        <v>14</v>
      </c>
      <c r="AF29" s="2">
        <f t="shared" si="20"/>
        <v>6235</v>
      </c>
      <c r="AG29" s="2">
        <f t="shared" si="15"/>
        <v>6674.086901763224</v>
      </c>
      <c r="AH29" s="2">
        <f t="shared" si="15"/>
        <v>4325.5334987593051</v>
      </c>
      <c r="AI29" s="2" t="str">
        <f t="shared" si="15"/>
        <v>N.A.</v>
      </c>
      <c r="AJ29" s="2" t="str">
        <f t="shared" si="15"/>
        <v>N.A.</v>
      </c>
      <c r="AK29" s="2">
        <f t="shared" si="15"/>
        <v>4300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5306.0080482897383</v>
      </c>
      <c r="AQ29" s="13">
        <f t="shared" si="15"/>
        <v>6182.2016974538192</v>
      </c>
      <c r="AR29" s="14">
        <f t="shared" si="15"/>
        <v>5697.0543672014264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13876315</v>
      </c>
      <c r="C31" s="2">
        <v>10598450</v>
      </c>
      <c r="D31" s="2">
        <v>9512370.0000000019</v>
      </c>
      <c r="E31" s="2"/>
      <c r="F31" s="2"/>
      <c r="G31" s="2">
        <v>1784500</v>
      </c>
      <c r="H31" s="2">
        <v>2470350</v>
      </c>
      <c r="I31" s="2"/>
      <c r="J31" s="2"/>
      <c r="K31" s="2"/>
      <c r="L31" s="1">
        <f t="shared" ref="L31" si="21">B31+D31+F31+H31+J31</f>
        <v>25859035</v>
      </c>
      <c r="M31" s="13">
        <f t="shared" ref="M31" si="22">C31+E31+G31+I31+K31</f>
        <v>12382950</v>
      </c>
      <c r="N31" s="17">
        <f t="shared" ref="N31" si="23">L31+M31</f>
        <v>38241985</v>
      </c>
      <c r="P31" s="4" t="s">
        <v>16</v>
      </c>
      <c r="Q31" s="2">
        <v>2098</v>
      </c>
      <c r="R31" s="2">
        <v>1588</v>
      </c>
      <c r="S31" s="2">
        <v>1624</v>
      </c>
      <c r="T31" s="2">
        <v>0</v>
      </c>
      <c r="U31" s="2">
        <v>0</v>
      </c>
      <c r="V31" s="2">
        <v>415</v>
      </c>
      <c r="W31" s="2">
        <v>383</v>
      </c>
      <c r="X31" s="2">
        <v>0</v>
      </c>
      <c r="Y31" s="2">
        <v>0</v>
      </c>
      <c r="Z31" s="2">
        <v>0</v>
      </c>
      <c r="AA31" s="1">
        <f t="shared" ref="AA31" si="24">Q31+S31+U31+W31+Y31</f>
        <v>4105</v>
      </c>
      <c r="AB31" s="13">
        <f t="shared" ref="AB31" si="25">R31+T31+V31+X31+Z31</f>
        <v>2003</v>
      </c>
      <c r="AC31" s="14">
        <f t="shared" ref="AC31" si="26">AA31+AB31</f>
        <v>6108</v>
      </c>
      <c r="AE31" s="4" t="s">
        <v>16</v>
      </c>
      <c r="AF31" s="2">
        <f t="shared" si="20"/>
        <v>6614.0681601525266</v>
      </c>
      <c r="AG31" s="2">
        <f t="shared" si="15"/>
        <v>6674.086901763224</v>
      </c>
      <c r="AH31" s="2">
        <f t="shared" si="15"/>
        <v>5857.3706896551739</v>
      </c>
      <c r="AI31" s="2" t="str">
        <f t="shared" si="15"/>
        <v>N.A.</v>
      </c>
      <c r="AJ31" s="2" t="str">
        <f t="shared" si="15"/>
        <v>N.A.</v>
      </c>
      <c r="AK31" s="2">
        <f t="shared" si="15"/>
        <v>4300</v>
      </c>
      <c r="AL31" s="2">
        <f t="shared" si="15"/>
        <v>6450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6299.3995127892813</v>
      </c>
      <c r="AQ31" s="13">
        <f t="shared" ref="AQ31" si="28">IFERROR(M31/AB31, "N.A.")</f>
        <v>6182.2016974538192</v>
      </c>
      <c r="AR31" s="14">
        <f t="shared" ref="AR31" si="29">IFERROR(N31/AC31, "N.A.")</f>
        <v>6260.9667648984941</v>
      </c>
    </row>
    <row r="32" spans="1:44" ht="15" customHeight="1" thickBot="1" x14ac:dyDescent="0.3">
      <c r="A32" s="5" t="s">
        <v>0</v>
      </c>
      <c r="B32" s="24">
        <f>B31+C31</f>
        <v>24474765</v>
      </c>
      <c r="C32" s="26"/>
      <c r="D32" s="24">
        <f>D31+E31</f>
        <v>9512370.0000000019</v>
      </c>
      <c r="E32" s="26"/>
      <c r="F32" s="24">
        <f>F31+G31</f>
        <v>1784500</v>
      </c>
      <c r="G32" s="26"/>
      <c r="H32" s="24">
        <f>H31+I31</f>
        <v>2470350</v>
      </c>
      <c r="I32" s="26"/>
      <c r="J32" s="24">
        <f>J31+K31</f>
        <v>0</v>
      </c>
      <c r="K32" s="26"/>
      <c r="L32" s="24">
        <f>L31+M31</f>
        <v>38241985</v>
      </c>
      <c r="M32" s="25"/>
      <c r="N32" s="18">
        <f>B32+D32+F32+H32+J32</f>
        <v>38241985</v>
      </c>
      <c r="P32" s="5" t="s">
        <v>0</v>
      </c>
      <c r="Q32" s="24">
        <f>Q31+R31</f>
        <v>3686</v>
      </c>
      <c r="R32" s="26"/>
      <c r="S32" s="24">
        <f>S31+T31</f>
        <v>1624</v>
      </c>
      <c r="T32" s="26"/>
      <c r="U32" s="24">
        <f>U31+V31</f>
        <v>415</v>
      </c>
      <c r="V32" s="26"/>
      <c r="W32" s="24">
        <f>W31+X31</f>
        <v>383</v>
      </c>
      <c r="X32" s="26"/>
      <c r="Y32" s="24">
        <f>Y31+Z31</f>
        <v>0</v>
      </c>
      <c r="Z32" s="26"/>
      <c r="AA32" s="24">
        <f>AA31+AB31</f>
        <v>6108</v>
      </c>
      <c r="AB32" s="26"/>
      <c r="AC32" s="19">
        <f>Q32+S32+U32+W32+Y32</f>
        <v>6108</v>
      </c>
      <c r="AE32" s="5" t="s">
        <v>0</v>
      </c>
      <c r="AF32" s="27">
        <f>IFERROR(B32/Q32,"N.A.")</f>
        <v>6639.9253933803584</v>
      </c>
      <c r="AG32" s="28"/>
      <c r="AH32" s="27">
        <f>IFERROR(D32/S32,"N.A.")</f>
        <v>5857.3706896551739</v>
      </c>
      <c r="AI32" s="28"/>
      <c r="AJ32" s="27">
        <f>IFERROR(F32/U32,"N.A.")</f>
        <v>4300</v>
      </c>
      <c r="AK32" s="28"/>
      <c r="AL32" s="27">
        <f>IFERROR(H32/W32,"N.A.")</f>
        <v>6450</v>
      </c>
      <c r="AM32" s="28"/>
      <c r="AN32" s="27" t="str">
        <f>IFERROR(J32/Y32,"N.A.")</f>
        <v>N.A.</v>
      </c>
      <c r="AO32" s="28"/>
      <c r="AP32" s="27">
        <f>IFERROR(L32/AA32,"N.A.")</f>
        <v>6260.9667648984941</v>
      </c>
      <c r="AQ32" s="28"/>
      <c r="AR32" s="16">
        <f>IFERROR(N32/AC32, "N.A.")</f>
        <v>6260.9667648984941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574500</v>
      </c>
      <c r="I39" s="2"/>
      <c r="J39" s="2"/>
      <c r="K39" s="2"/>
      <c r="L39" s="1">
        <f>B39+D39+F39+H39+J39</f>
        <v>574500</v>
      </c>
      <c r="M39" s="13">
        <f>C39+E39+G39+I39+K39</f>
        <v>0</v>
      </c>
      <c r="N39" s="14">
        <f>L39+M39</f>
        <v>574500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383</v>
      </c>
      <c r="X39" s="2">
        <v>0</v>
      </c>
      <c r="Y39" s="2">
        <v>0</v>
      </c>
      <c r="Z39" s="2">
        <v>0</v>
      </c>
      <c r="AA39" s="1">
        <f>Q39+S39+U39+W39+Y39</f>
        <v>383</v>
      </c>
      <c r="AB39" s="13">
        <f>R39+T39+V39+X39+Z39</f>
        <v>0</v>
      </c>
      <c r="AC39" s="14">
        <f>AA39+AB39</f>
        <v>383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1500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1500</v>
      </c>
      <c r="AQ39" s="13" t="str">
        <f t="shared" si="30"/>
        <v>N.A.</v>
      </c>
      <c r="AR39" s="14">
        <f t="shared" si="30"/>
        <v>1500</v>
      </c>
    </row>
    <row r="40" spans="1:44" ht="15" customHeight="1" thickBot="1" x14ac:dyDescent="0.3">
      <c r="A40" s="3" t="s">
        <v>13</v>
      </c>
      <c r="B40" s="2">
        <v>2120760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2120760</v>
      </c>
      <c r="M40" s="13">
        <f t="shared" si="31"/>
        <v>0</v>
      </c>
      <c r="N40" s="14">
        <f t="shared" ref="N40:N42" si="32">L40+M40</f>
        <v>2120760</v>
      </c>
      <c r="P40" s="3" t="s">
        <v>13</v>
      </c>
      <c r="Q40" s="2">
        <v>411</v>
      </c>
      <c r="R40" s="2">
        <v>415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411</v>
      </c>
      <c r="AB40" s="13">
        <f t="shared" si="33"/>
        <v>415</v>
      </c>
      <c r="AC40" s="14">
        <f t="shared" ref="AC40:AC42" si="34">AA40+AB40</f>
        <v>826</v>
      </c>
      <c r="AE40" s="3" t="s">
        <v>13</v>
      </c>
      <c r="AF40" s="2">
        <f t="shared" ref="AF40:AF43" si="35">IFERROR(B40/Q40, "N.A.")</f>
        <v>5160</v>
      </c>
      <c r="AG40" s="2">
        <f t="shared" si="30"/>
        <v>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>
        <f t="shared" si="30"/>
        <v>0</v>
      </c>
      <c r="AR40" s="14">
        <f t="shared" si="30"/>
        <v>2567.5060532687653</v>
      </c>
    </row>
    <row r="41" spans="1:44" ht="15" customHeight="1" thickBot="1" x14ac:dyDescent="0.3">
      <c r="A41" s="3" t="s">
        <v>14</v>
      </c>
      <c r="B41" s="2">
        <v>2141400</v>
      </c>
      <c r="C41" s="2">
        <v>7613322.9999999991</v>
      </c>
      <c r="D41" s="2"/>
      <c r="E41" s="2"/>
      <c r="F41" s="2"/>
      <c r="G41" s="2">
        <v>1427600</v>
      </c>
      <c r="H41" s="2"/>
      <c r="I41" s="2">
        <v>863010</v>
      </c>
      <c r="J41" s="2"/>
      <c r="K41" s="2"/>
      <c r="L41" s="1">
        <f t="shared" si="31"/>
        <v>2141400</v>
      </c>
      <c r="M41" s="13">
        <f t="shared" si="31"/>
        <v>9903933</v>
      </c>
      <c r="N41" s="14">
        <f t="shared" si="32"/>
        <v>12045333</v>
      </c>
      <c r="P41" s="3" t="s">
        <v>14</v>
      </c>
      <c r="Q41" s="2">
        <v>415</v>
      </c>
      <c r="R41" s="2">
        <v>1683</v>
      </c>
      <c r="S41" s="2">
        <v>0</v>
      </c>
      <c r="T41" s="2">
        <v>0</v>
      </c>
      <c r="U41" s="2">
        <v>0</v>
      </c>
      <c r="V41" s="2">
        <v>415</v>
      </c>
      <c r="W41" s="2">
        <v>0</v>
      </c>
      <c r="X41" s="2">
        <v>223</v>
      </c>
      <c r="Y41" s="2">
        <v>0</v>
      </c>
      <c r="Z41" s="2">
        <v>0</v>
      </c>
      <c r="AA41" s="1">
        <f t="shared" si="33"/>
        <v>415</v>
      </c>
      <c r="AB41" s="13">
        <f t="shared" si="33"/>
        <v>2321</v>
      </c>
      <c r="AC41" s="14">
        <f t="shared" si="34"/>
        <v>2736</v>
      </c>
      <c r="AE41" s="3" t="s">
        <v>14</v>
      </c>
      <c r="AF41" s="2">
        <f t="shared" si="35"/>
        <v>5160</v>
      </c>
      <c r="AG41" s="2">
        <f t="shared" si="30"/>
        <v>4523.6619132501482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3440</v>
      </c>
      <c r="AL41" s="2" t="str">
        <f t="shared" si="30"/>
        <v>N.A.</v>
      </c>
      <c r="AM41" s="2">
        <f t="shared" si="30"/>
        <v>3870</v>
      </c>
      <c r="AN41" s="2" t="str">
        <f t="shared" si="30"/>
        <v>N.A.</v>
      </c>
      <c r="AO41" s="2" t="str">
        <f t="shared" si="30"/>
        <v>N.A.</v>
      </c>
      <c r="AP41" s="15">
        <f t="shared" si="30"/>
        <v>5160</v>
      </c>
      <c r="AQ41" s="13">
        <f t="shared" si="30"/>
        <v>4267.0973718224905</v>
      </c>
      <c r="AR41" s="14">
        <f t="shared" si="30"/>
        <v>4402.5339912280706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4262160</v>
      </c>
      <c r="C43" s="2">
        <v>7613323</v>
      </c>
      <c r="D43" s="2"/>
      <c r="E43" s="2"/>
      <c r="F43" s="2"/>
      <c r="G43" s="2">
        <v>1427600</v>
      </c>
      <c r="H43" s="2">
        <v>574500</v>
      </c>
      <c r="I43" s="2">
        <v>863010</v>
      </c>
      <c r="J43" s="2"/>
      <c r="K43" s="2"/>
      <c r="L43" s="1">
        <f t="shared" ref="L43" si="36">B43+D43+F43+H43+J43</f>
        <v>4836660</v>
      </c>
      <c r="M43" s="13">
        <f t="shared" ref="M43" si="37">C43+E43+G43+I43+K43</f>
        <v>9903933</v>
      </c>
      <c r="N43" s="17">
        <f t="shared" ref="N43" si="38">L43+M43</f>
        <v>14740593</v>
      </c>
      <c r="P43" s="4" t="s">
        <v>16</v>
      </c>
      <c r="Q43" s="2">
        <v>826</v>
      </c>
      <c r="R43" s="2">
        <v>2098</v>
      </c>
      <c r="S43" s="2">
        <v>0</v>
      </c>
      <c r="T43" s="2">
        <v>0</v>
      </c>
      <c r="U43" s="2">
        <v>0</v>
      </c>
      <c r="V43" s="2">
        <v>415</v>
      </c>
      <c r="W43" s="2">
        <v>383</v>
      </c>
      <c r="X43" s="2">
        <v>223</v>
      </c>
      <c r="Y43" s="2">
        <v>0</v>
      </c>
      <c r="Z43" s="2">
        <v>0</v>
      </c>
      <c r="AA43" s="1">
        <f t="shared" ref="AA43" si="39">Q43+S43+U43+W43+Y43</f>
        <v>1209</v>
      </c>
      <c r="AB43" s="13">
        <f t="shared" ref="AB43" si="40">R43+T43+V43+X43+Z43</f>
        <v>2736</v>
      </c>
      <c r="AC43" s="17">
        <f t="shared" ref="AC43" si="41">AA43+AB43</f>
        <v>3945</v>
      </c>
      <c r="AE43" s="4" t="s">
        <v>16</v>
      </c>
      <c r="AF43" s="2">
        <f t="shared" si="35"/>
        <v>5160</v>
      </c>
      <c r="AG43" s="2">
        <f t="shared" si="30"/>
        <v>3628.8479504289799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3440</v>
      </c>
      <c r="AL43" s="2">
        <f t="shared" si="30"/>
        <v>1500</v>
      </c>
      <c r="AM43" s="2">
        <f t="shared" si="30"/>
        <v>3870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4000.5459057071962</v>
      </c>
      <c r="AQ43" s="13">
        <f t="shared" ref="AQ43" si="43">IFERROR(M43/AB43, "N.A.")</f>
        <v>3619.8585526315787</v>
      </c>
      <c r="AR43" s="14">
        <f t="shared" ref="AR43" si="44">IFERROR(N43/AC43, "N.A.")</f>
        <v>3736.5254752851711</v>
      </c>
    </row>
    <row r="44" spans="1:44" ht="15" customHeight="1" thickBot="1" x14ac:dyDescent="0.3">
      <c r="A44" s="5" t="s">
        <v>0</v>
      </c>
      <c r="B44" s="24">
        <f>B43+C43</f>
        <v>11875483</v>
      </c>
      <c r="C44" s="26"/>
      <c r="D44" s="24">
        <f>D43+E43</f>
        <v>0</v>
      </c>
      <c r="E44" s="26"/>
      <c r="F44" s="24">
        <f>F43+G43</f>
        <v>1427600</v>
      </c>
      <c r="G44" s="26"/>
      <c r="H44" s="24">
        <f>H43+I43</f>
        <v>1437510</v>
      </c>
      <c r="I44" s="26"/>
      <c r="J44" s="24">
        <f>J43+K43</f>
        <v>0</v>
      </c>
      <c r="K44" s="26"/>
      <c r="L44" s="24">
        <f>L43+M43</f>
        <v>14740593</v>
      </c>
      <c r="M44" s="25"/>
      <c r="N44" s="18">
        <f>B44+D44+F44+H44+J44</f>
        <v>14740593</v>
      </c>
      <c r="P44" s="5" t="s">
        <v>0</v>
      </c>
      <c r="Q44" s="24">
        <f>Q43+R43</f>
        <v>2924</v>
      </c>
      <c r="R44" s="26"/>
      <c r="S44" s="24">
        <f>S43+T43</f>
        <v>0</v>
      </c>
      <c r="T44" s="26"/>
      <c r="U44" s="24">
        <f>U43+V43</f>
        <v>415</v>
      </c>
      <c r="V44" s="26"/>
      <c r="W44" s="24">
        <f>W43+X43</f>
        <v>606</v>
      </c>
      <c r="X44" s="26"/>
      <c r="Y44" s="24">
        <f>Y43+Z43</f>
        <v>0</v>
      </c>
      <c r="Z44" s="26"/>
      <c r="AA44" s="24">
        <f>AA43+AB43</f>
        <v>3945</v>
      </c>
      <c r="AB44" s="25"/>
      <c r="AC44" s="18">
        <f>Q44+S44+U44+W44+Y44</f>
        <v>3945</v>
      </c>
      <c r="AE44" s="5" t="s">
        <v>0</v>
      </c>
      <c r="AF44" s="27">
        <f>IFERROR(B44/Q44,"N.A.")</f>
        <v>4061.3826949384406</v>
      </c>
      <c r="AG44" s="28"/>
      <c r="AH44" s="27" t="str">
        <f>IFERROR(D44/S44,"N.A.")</f>
        <v>N.A.</v>
      </c>
      <c r="AI44" s="28"/>
      <c r="AJ44" s="27">
        <f>IFERROR(F44/U44,"N.A.")</f>
        <v>3440</v>
      </c>
      <c r="AK44" s="28"/>
      <c r="AL44" s="27">
        <f>IFERROR(H44/W44,"N.A.")</f>
        <v>2372.128712871287</v>
      </c>
      <c r="AM44" s="28"/>
      <c r="AN44" s="27" t="str">
        <f>IFERROR(J44/Y44,"N.A.")</f>
        <v>N.A.</v>
      </c>
      <c r="AO44" s="28"/>
      <c r="AP44" s="27">
        <f>IFERROR(L44/AA44,"N.A.")</f>
        <v>3736.5254752851711</v>
      </c>
      <c r="AQ44" s="28"/>
      <c r="AR44" s="16">
        <f>IFERROR(N44/AC44, "N.A.")</f>
        <v>3736.5254752851711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23474387.999999996</v>
      </c>
      <c r="C15" s="2"/>
      <c r="D15" s="2">
        <v>11850190.000000002</v>
      </c>
      <c r="E15" s="2"/>
      <c r="F15" s="2">
        <v>24591909.999999996</v>
      </c>
      <c r="G15" s="2"/>
      <c r="H15" s="2">
        <v>31247886.000000004</v>
      </c>
      <c r="I15" s="2"/>
      <c r="J15" s="2">
        <v>0</v>
      </c>
      <c r="K15" s="2"/>
      <c r="L15" s="1">
        <f>B15+D15+F15+H15+J15</f>
        <v>91164374</v>
      </c>
      <c r="M15" s="13">
        <f>C15+E15+G15+I15+K15</f>
        <v>0</v>
      </c>
      <c r="N15" s="14">
        <f>L15+M15</f>
        <v>91164374</v>
      </c>
      <c r="P15" s="3" t="s">
        <v>12</v>
      </c>
      <c r="Q15" s="2">
        <v>6946</v>
      </c>
      <c r="R15" s="2">
        <v>0</v>
      </c>
      <c r="S15" s="2">
        <v>2328</v>
      </c>
      <c r="T15" s="2">
        <v>0</v>
      </c>
      <c r="U15" s="2">
        <v>3414</v>
      </c>
      <c r="V15" s="2">
        <v>0</v>
      </c>
      <c r="W15" s="2">
        <v>12381</v>
      </c>
      <c r="X15" s="2">
        <v>0</v>
      </c>
      <c r="Y15" s="2">
        <v>1045</v>
      </c>
      <c r="Z15" s="2">
        <v>0</v>
      </c>
      <c r="AA15" s="1">
        <f>Q15+S15+U15+W15+Y15</f>
        <v>26114</v>
      </c>
      <c r="AB15" s="13">
        <f>R15+T15+V15+X15+Z15</f>
        <v>0</v>
      </c>
      <c r="AC15" s="14">
        <f>AA15+AB15</f>
        <v>26114</v>
      </c>
      <c r="AE15" s="3" t="s">
        <v>12</v>
      </c>
      <c r="AF15" s="2">
        <f>IFERROR(B15/Q15, "N.A.")</f>
        <v>3379.5548517132156</v>
      </c>
      <c r="AG15" s="2" t="str">
        <f t="shared" ref="AG15:AR19" si="0">IFERROR(C15/R15, "N.A.")</f>
        <v>N.A.</v>
      </c>
      <c r="AH15" s="2">
        <f t="shared" si="0"/>
        <v>5090.2878006872861</v>
      </c>
      <c r="AI15" s="2" t="str">
        <f t="shared" si="0"/>
        <v>N.A.</v>
      </c>
      <c r="AJ15" s="2">
        <f t="shared" si="0"/>
        <v>7203.2542472173391</v>
      </c>
      <c r="AK15" s="2" t="str">
        <f t="shared" si="0"/>
        <v>N.A.</v>
      </c>
      <c r="AL15" s="2">
        <f t="shared" si="0"/>
        <v>2523.8580082384301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3491.0153174542393</v>
      </c>
      <c r="AQ15" s="13" t="str">
        <f t="shared" si="0"/>
        <v>N.A.</v>
      </c>
      <c r="AR15" s="14">
        <f t="shared" si="0"/>
        <v>3491.0153174542393</v>
      </c>
    </row>
    <row r="16" spans="1:44" ht="15" customHeight="1" thickBot="1" x14ac:dyDescent="0.3">
      <c r="A16" s="3" t="s">
        <v>13</v>
      </c>
      <c r="B16" s="2">
        <v>17665780.000000004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17665780.000000004</v>
      </c>
      <c r="M16" s="13">
        <f t="shared" si="1"/>
        <v>0</v>
      </c>
      <c r="N16" s="14">
        <f t="shared" ref="N16:N18" si="2">L16+M16</f>
        <v>17665780.000000004</v>
      </c>
      <c r="P16" s="3" t="s">
        <v>13</v>
      </c>
      <c r="Q16" s="2">
        <v>4964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4964</v>
      </c>
      <c r="AB16" s="13">
        <f t="shared" si="3"/>
        <v>0</v>
      </c>
      <c r="AC16" s="14">
        <f t="shared" ref="AC16:AC18" si="4">AA16+AB16</f>
        <v>4964</v>
      </c>
      <c r="AE16" s="3" t="s">
        <v>13</v>
      </c>
      <c r="AF16" s="2">
        <f t="shared" ref="AF16:AF19" si="5">IFERROR(B16/Q16, "N.A.")</f>
        <v>3558.7792103142633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3558.7792103142633</v>
      </c>
      <c r="AQ16" s="13" t="str">
        <f t="shared" si="0"/>
        <v>N.A.</v>
      </c>
      <c r="AR16" s="14">
        <f t="shared" si="0"/>
        <v>3558.7792103142633</v>
      </c>
    </row>
    <row r="17" spans="1:44" ht="15" customHeight="1" thickBot="1" x14ac:dyDescent="0.3">
      <c r="A17" s="3" t="s">
        <v>14</v>
      </c>
      <c r="B17" s="2">
        <v>73850277</v>
      </c>
      <c r="C17" s="2">
        <v>376365484.99999982</v>
      </c>
      <c r="D17" s="2">
        <v>17042061.999999996</v>
      </c>
      <c r="E17" s="2">
        <v>0</v>
      </c>
      <c r="F17" s="2"/>
      <c r="G17" s="2">
        <v>32361979.999999996</v>
      </c>
      <c r="H17" s="2"/>
      <c r="I17" s="2">
        <v>27422960</v>
      </c>
      <c r="J17" s="2">
        <v>0</v>
      </c>
      <c r="K17" s="2"/>
      <c r="L17" s="1">
        <f t="shared" si="1"/>
        <v>90892339</v>
      </c>
      <c r="M17" s="13">
        <f t="shared" si="1"/>
        <v>436150424.99999982</v>
      </c>
      <c r="N17" s="14">
        <f t="shared" si="2"/>
        <v>527042763.99999982</v>
      </c>
      <c r="P17" s="3" t="s">
        <v>14</v>
      </c>
      <c r="Q17" s="2">
        <v>15271</v>
      </c>
      <c r="R17" s="2">
        <v>54388</v>
      </c>
      <c r="S17" s="2">
        <v>2305</v>
      </c>
      <c r="T17" s="2">
        <v>208</v>
      </c>
      <c r="U17" s="2">
        <v>0</v>
      </c>
      <c r="V17" s="2">
        <v>4633</v>
      </c>
      <c r="W17" s="2">
        <v>0</v>
      </c>
      <c r="X17" s="2">
        <v>2727</v>
      </c>
      <c r="Y17" s="2">
        <v>995</v>
      </c>
      <c r="Z17" s="2">
        <v>0</v>
      </c>
      <c r="AA17" s="1">
        <f t="shared" si="3"/>
        <v>18571</v>
      </c>
      <c r="AB17" s="13">
        <f t="shared" si="3"/>
        <v>61956</v>
      </c>
      <c r="AC17" s="14">
        <f t="shared" si="4"/>
        <v>80527</v>
      </c>
      <c r="AE17" s="3" t="s">
        <v>14</v>
      </c>
      <c r="AF17" s="2">
        <f t="shared" si="5"/>
        <v>4835.9817300766163</v>
      </c>
      <c r="AG17" s="2">
        <f t="shared" si="0"/>
        <v>6920.009652864599</v>
      </c>
      <c r="AH17" s="2">
        <f t="shared" si="0"/>
        <v>7393.5193058568311</v>
      </c>
      <c r="AI17" s="2">
        <f t="shared" si="0"/>
        <v>0</v>
      </c>
      <c r="AJ17" s="2" t="str">
        <f t="shared" si="0"/>
        <v>N.A.</v>
      </c>
      <c r="AK17" s="2">
        <f t="shared" si="0"/>
        <v>6985.1025253615362</v>
      </c>
      <c r="AL17" s="2" t="str">
        <f t="shared" si="0"/>
        <v>N.A.</v>
      </c>
      <c r="AM17" s="2">
        <f t="shared" si="0"/>
        <v>10056.090942427576</v>
      </c>
      <c r="AN17" s="2">
        <f t="shared" si="0"/>
        <v>0</v>
      </c>
      <c r="AO17" s="2" t="str">
        <f t="shared" si="0"/>
        <v>N.A.</v>
      </c>
      <c r="AP17" s="15">
        <f t="shared" si="0"/>
        <v>4894.3158149803457</v>
      </c>
      <c r="AQ17" s="13">
        <f t="shared" si="0"/>
        <v>7039.6801762541127</v>
      </c>
      <c r="AR17" s="14">
        <f t="shared" si="0"/>
        <v>6544.9198902231528</v>
      </c>
    </row>
    <row r="18" spans="1:44" ht="15" customHeight="1" thickBot="1" x14ac:dyDescent="0.3">
      <c r="A18" s="3" t="s">
        <v>15</v>
      </c>
      <c r="B18" s="2">
        <v>11695776.000000002</v>
      </c>
      <c r="C18" s="2">
        <v>3732400</v>
      </c>
      <c r="D18" s="2"/>
      <c r="E18" s="2"/>
      <c r="F18" s="2"/>
      <c r="G18" s="2">
        <v>2726700.0000000005</v>
      </c>
      <c r="H18" s="2">
        <v>4014859.9999999991</v>
      </c>
      <c r="I18" s="2"/>
      <c r="J18" s="2">
        <v>0</v>
      </c>
      <c r="K18" s="2"/>
      <c r="L18" s="1">
        <f t="shared" si="1"/>
        <v>15710636</v>
      </c>
      <c r="M18" s="13">
        <f t="shared" si="1"/>
        <v>6459100</v>
      </c>
      <c r="N18" s="14">
        <f t="shared" si="2"/>
        <v>22169736</v>
      </c>
      <c r="P18" s="3" t="s">
        <v>15</v>
      </c>
      <c r="Q18" s="2">
        <v>2754</v>
      </c>
      <c r="R18" s="2">
        <v>992</v>
      </c>
      <c r="S18" s="2">
        <v>0</v>
      </c>
      <c r="T18" s="2">
        <v>0</v>
      </c>
      <c r="U18" s="2">
        <v>0</v>
      </c>
      <c r="V18" s="2">
        <v>939</v>
      </c>
      <c r="W18" s="2">
        <v>3700</v>
      </c>
      <c r="X18" s="2">
        <v>0</v>
      </c>
      <c r="Y18" s="2">
        <v>1050</v>
      </c>
      <c r="Z18" s="2">
        <v>0</v>
      </c>
      <c r="AA18" s="1">
        <f t="shared" si="3"/>
        <v>7504</v>
      </c>
      <c r="AB18" s="13">
        <f t="shared" si="3"/>
        <v>1931</v>
      </c>
      <c r="AC18" s="17">
        <f t="shared" si="4"/>
        <v>9435</v>
      </c>
      <c r="AE18" s="3" t="s">
        <v>15</v>
      </c>
      <c r="AF18" s="2">
        <f t="shared" si="5"/>
        <v>4246.832244008715</v>
      </c>
      <c r="AG18" s="2">
        <f t="shared" si="0"/>
        <v>3762.5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2903.8338658146968</v>
      </c>
      <c r="AL18" s="2">
        <f t="shared" si="0"/>
        <v>1085.097297297297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2093.6348614072494</v>
      </c>
      <c r="AQ18" s="13">
        <f t="shared" si="0"/>
        <v>3344.9508026929052</v>
      </c>
      <c r="AR18" s="14">
        <f t="shared" si="0"/>
        <v>2349.7335453100159</v>
      </c>
    </row>
    <row r="19" spans="1:44" ht="15" customHeight="1" thickBot="1" x14ac:dyDescent="0.3">
      <c r="A19" s="4" t="s">
        <v>16</v>
      </c>
      <c r="B19" s="2">
        <v>126686221.0000001</v>
      </c>
      <c r="C19" s="2">
        <v>380097884.99999988</v>
      </c>
      <c r="D19" s="2">
        <v>28892252.000000004</v>
      </c>
      <c r="E19" s="2">
        <v>0</v>
      </c>
      <c r="F19" s="2">
        <v>24591909.999999996</v>
      </c>
      <c r="G19" s="2">
        <v>35088680</v>
      </c>
      <c r="H19" s="2">
        <v>35262746</v>
      </c>
      <c r="I19" s="2">
        <v>27422960</v>
      </c>
      <c r="J19" s="2">
        <v>0</v>
      </c>
      <c r="K19" s="2"/>
      <c r="L19" s="1">
        <f t="shared" ref="L19" si="6">B19+D19+F19+H19+J19</f>
        <v>215433129.00000012</v>
      </c>
      <c r="M19" s="13">
        <f t="shared" ref="M19" si="7">C19+E19+G19+I19+K19</f>
        <v>442609524.99999988</v>
      </c>
      <c r="N19" s="17">
        <f t="shared" ref="N19" si="8">L19+M19</f>
        <v>658042654</v>
      </c>
      <c r="P19" s="4" t="s">
        <v>16</v>
      </c>
      <c r="Q19" s="2">
        <v>29935</v>
      </c>
      <c r="R19" s="2">
        <v>55380</v>
      </c>
      <c r="S19" s="2">
        <v>4633</v>
      </c>
      <c r="T19" s="2">
        <v>208</v>
      </c>
      <c r="U19" s="2">
        <v>3414</v>
      </c>
      <c r="V19" s="2">
        <v>5572</v>
      </c>
      <c r="W19" s="2">
        <v>16081</v>
      </c>
      <c r="X19" s="2">
        <v>2727</v>
      </c>
      <c r="Y19" s="2">
        <v>3090</v>
      </c>
      <c r="Z19" s="2">
        <v>0</v>
      </c>
      <c r="AA19" s="1">
        <f t="shared" ref="AA19" si="9">Q19+S19+U19+W19+Y19</f>
        <v>57153</v>
      </c>
      <c r="AB19" s="13">
        <f t="shared" ref="AB19" si="10">R19+T19+V19+X19+Z19</f>
        <v>63887</v>
      </c>
      <c r="AC19" s="14">
        <f t="shared" ref="AC19" si="11">AA19+AB19</f>
        <v>121040</v>
      </c>
      <c r="AE19" s="4" t="s">
        <v>16</v>
      </c>
      <c r="AF19" s="2">
        <f t="shared" si="5"/>
        <v>4232.0434608318055</v>
      </c>
      <c r="AG19" s="2">
        <f t="shared" si="0"/>
        <v>6863.4504333694449</v>
      </c>
      <c r="AH19" s="2">
        <f t="shared" si="0"/>
        <v>6236.1864882365644</v>
      </c>
      <c r="AI19" s="2">
        <f t="shared" si="0"/>
        <v>0</v>
      </c>
      <c r="AJ19" s="2">
        <f t="shared" si="0"/>
        <v>7203.2542472173391</v>
      </c>
      <c r="AK19" s="2">
        <f t="shared" si="0"/>
        <v>6297.322325915291</v>
      </c>
      <c r="AL19" s="2">
        <f t="shared" si="0"/>
        <v>2192.820471363721</v>
      </c>
      <c r="AM19" s="2">
        <f t="shared" si="0"/>
        <v>10056.090942427576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3769.4106871030413</v>
      </c>
      <c r="AQ19" s="13">
        <f t="shared" ref="AQ19" si="13">IFERROR(M19/AB19, "N.A.")</f>
        <v>6928.0060888756689</v>
      </c>
      <c r="AR19" s="14">
        <f t="shared" ref="AR19" si="14">IFERROR(N19/AC19, "N.A.")</f>
        <v>5436.5718274950432</v>
      </c>
    </row>
    <row r="20" spans="1:44" ht="15" customHeight="1" thickBot="1" x14ac:dyDescent="0.3">
      <c r="A20" s="5" t="s">
        <v>0</v>
      </c>
      <c r="B20" s="24">
        <f>B19+C19</f>
        <v>506784106</v>
      </c>
      <c r="C20" s="26"/>
      <c r="D20" s="24">
        <f>D19+E19</f>
        <v>28892252.000000004</v>
      </c>
      <c r="E20" s="26"/>
      <c r="F20" s="24">
        <f>F19+G19</f>
        <v>59680590</v>
      </c>
      <c r="G20" s="26"/>
      <c r="H20" s="24">
        <f>H19+I19</f>
        <v>62685706</v>
      </c>
      <c r="I20" s="26"/>
      <c r="J20" s="24">
        <f>J19+K19</f>
        <v>0</v>
      </c>
      <c r="K20" s="26"/>
      <c r="L20" s="24">
        <f>L19+M19</f>
        <v>658042654</v>
      </c>
      <c r="M20" s="25"/>
      <c r="N20" s="18">
        <f>B20+D20+F20+H20+J20</f>
        <v>658042654</v>
      </c>
      <c r="P20" s="5" t="s">
        <v>0</v>
      </c>
      <c r="Q20" s="24">
        <f>Q19+R19</f>
        <v>85315</v>
      </c>
      <c r="R20" s="26"/>
      <c r="S20" s="24">
        <f>S19+T19</f>
        <v>4841</v>
      </c>
      <c r="T20" s="26"/>
      <c r="U20" s="24">
        <f>U19+V19</f>
        <v>8986</v>
      </c>
      <c r="V20" s="26"/>
      <c r="W20" s="24">
        <f>W19+X19</f>
        <v>18808</v>
      </c>
      <c r="X20" s="26"/>
      <c r="Y20" s="24">
        <f>Y19+Z19</f>
        <v>3090</v>
      </c>
      <c r="Z20" s="26"/>
      <c r="AA20" s="24">
        <f>AA19+AB19</f>
        <v>121040</v>
      </c>
      <c r="AB20" s="26"/>
      <c r="AC20" s="19">
        <f>Q20+S20+U20+W20+Y20</f>
        <v>121040</v>
      </c>
      <c r="AE20" s="5" t="s">
        <v>0</v>
      </c>
      <c r="AF20" s="27">
        <f>IFERROR(B20/Q20,"N.A.")</f>
        <v>5940.1524468147454</v>
      </c>
      <c r="AG20" s="28"/>
      <c r="AH20" s="27">
        <f>IFERROR(D20/S20,"N.A.")</f>
        <v>5968.2404461888045</v>
      </c>
      <c r="AI20" s="28"/>
      <c r="AJ20" s="27">
        <f>IFERROR(F20/U20,"N.A.")</f>
        <v>6641.5079011796124</v>
      </c>
      <c r="AK20" s="28"/>
      <c r="AL20" s="27">
        <f>IFERROR(H20/W20,"N.A.")</f>
        <v>3332.9277966822629</v>
      </c>
      <c r="AM20" s="28"/>
      <c r="AN20" s="27">
        <f>IFERROR(J20/Y20,"N.A.")</f>
        <v>0</v>
      </c>
      <c r="AO20" s="28"/>
      <c r="AP20" s="27">
        <f>IFERROR(L20/AA20,"N.A.")</f>
        <v>5436.5718274950432</v>
      </c>
      <c r="AQ20" s="28"/>
      <c r="AR20" s="16">
        <f>IFERROR(N20/AC20, "N.A.")</f>
        <v>5436.5718274950432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19061254.999999996</v>
      </c>
      <c r="C27" s="2"/>
      <c r="D27" s="2">
        <v>10865490.000000002</v>
      </c>
      <c r="E27" s="2"/>
      <c r="F27" s="2">
        <v>23752549.999999996</v>
      </c>
      <c r="G27" s="2"/>
      <c r="H27" s="2">
        <v>17226576</v>
      </c>
      <c r="I27" s="2"/>
      <c r="J27" s="2">
        <v>0</v>
      </c>
      <c r="K27" s="2"/>
      <c r="L27" s="1">
        <f>B27+D27+F27+H27+J27</f>
        <v>70905871</v>
      </c>
      <c r="M27" s="13">
        <f>C27+E27+G27+I27+K27</f>
        <v>0</v>
      </c>
      <c r="N27" s="14">
        <f>L27+M27</f>
        <v>70905871</v>
      </c>
      <c r="P27" s="3" t="s">
        <v>12</v>
      </c>
      <c r="Q27" s="2">
        <v>4723</v>
      </c>
      <c r="R27" s="2">
        <v>0</v>
      </c>
      <c r="S27" s="2">
        <v>2099</v>
      </c>
      <c r="T27" s="2">
        <v>0</v>
      </c>
      <c r="U27" s="2">
        <v>3170</v>
      </c>
      <c r="V27" s="2">
        <v>0</v>
      </c>
      <c r="W27" s="2">
        <v>4894</v>
      </c>
      <c r="X27" s="2">
        <v>0</v>
      </c>
      <c r="Y27" s="2">
        <v>229</v>
      </c>
      <c r="Z27" s="2">
        <v>0</v>
      </c>
      <c r="AA27" s="1">
        <f>Q27+S27+U27+W27+Y27</f>
        <v>15115</v>
      </c>
      <c r="AB27" s="13">
        <f>R27+T27+V27+X27+Z27</f>
        <v>0</v>
      </c>
      <c r="AC27" s="14">
        <f>AA27+AB27</f>
        <v>15115</v>
      </c>
      <c r="AE27" s="3" t="s">
        <v>12</v>
      </c>
      <c r="AF27" s="2">
        <f>IFERROR(B27/Q27, "N.A.")</f>
        <v>4035.8363328392961</v>
      </c>
      <c r="AG27" s="2" t="str">
        <f t="shared" ref="AG27:AR31" si="15">IFERROR(C27/R27, "N.A.")</f>
        <v>N.A.</v>
      </c>
      <c r="AH27" s="2">
        <f t="shared" si="15"/>
        <v>5176.5078608861368</v>
      </c>
      <c r="AI27" s="2" t="str">
        <f t="shared" si="15"/>
        <v>N.A.</v>
      </c>
      <c r="AJ27" s="2">
        <f t="shared" si="15"/>
        <v>7492.9179810725536</v>
      </c>
      <c r="AK27" s="2" t="str">
        <f t="shared" si="15"/>
        <v>N.A.</v>
      </c>
      <c r="AL27" s="2">
        <f t="shared" si="15"/>
        <v>3519.9378831221902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4691.0930201786305</v>
      </c>
      <c r="AQ27" s="13" t="str">
        <f t="shared" si="15"/>
        <v>N.A.</v>
      </c>
      <c r="AR27" s="14">
        <f t="shared" si="15"/>
        <v>4691.0930201786305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44893885</v>
      </c>
      <c r="C29" s="2">
        <v>208053775.00000006</v>
      </c>
      <c r="D29" s="2">
        <v>14633862</v>
      </c>
      <c r="E29" s="2">
        <v>0</v>
      </c>
      <c r="F29" s="2"/>
      <c r="G29" s="2">
        <v>24290460</v>
      </c>
      <c r="H29" s="2"/>
      <c r="I29" s="2">
        <v>25272200</v>
      </c>
      <c r="J29" s="2">
        <v>0</v>
      </c>
      <c r="K29" s="2"/>
      <c r="L29" s="1">
        <f t="shared" si="16"/>
        <v>59527747</v>
      </c>
      <c r="M29" s="13">
        <f t="shared" si="16"/>
        <v>257616435.00000006</v>
      </c>
      <c r="N29" s="14">
        <f t="shared" si="17"/>
        <v>317144182.00000006</v>
      </c>
      <c r="P29" s="3" t="s">
        <v>14</v>
      </c>
      <c r="Q29" s="2">
        <v>8915</v>
      </c>
      <c r="R29" s="2">
        <v>28080</v>
      </c>
      <c r="S29" s="2">
        <v>1941</v>
      </c>
      <c r="T29" s="2">
        <v>208</v>
      </c>
      <c r="U29" s="2">
        <v>0</v>
      </c>
      <c r="V29" s="2">
        <v>3227</v>
      </c>
      <c r="W29" s="2">
        <v>0</v>
      </c>
      <c r="X29" s="2">
        <v>1591</v>
      </c>
      <c r="Y29" s="2">
        <v>293</v>
      </c>
      <c r="Z29" s="2">
        <v>0</v>
      </c>
      <c r="AA29" s="1">
        <f t="shared" si="18"/>
        <v>11149</v>
      </c>
      <c r="AB29" s="13">
        <f t="shared" si="18"/>
        <v>33106</v>
      </c>
      <c r="AC29" s="14">
        <f t="shared" si="19"/>
        <v>44255</v>
      </c>
      <c r="AE29" s="3" t="s">
        <v>14</v>
      </c>
      <c r="AF29" s="2">
        <f t="shared" si="20"/>
        <v>5035.7694896242292</v>
      </c>
      <c r="AG29" s="2">
        <f t="shared" si="15"/>
        <v>7409.3224715099732</v>
      </c>
      <c r="AH29" s="2">
        <f t="shared" si="15"/>
        <v>7539.3415765069549</v>
      </c>
      <c r="AI29" s="2">
        <f t="shared" si="15"/>
        <v>0</v>
      </c>
      <c r="AJ29" s="2" t="str">
        <f t="shared" si="15"/>
        <v>N.A.</v>
      </c>
      <c r="AK29" s="2">
        <f t="shared" si="15"/>
        <v>7527.2575147195539</v>
      </c>
      <c r="AL29" s="2" t="str">
        <f t="shared" si="15"/>
        <v>N.A.</v>
      </c>
      <c r="AM29" s="2">
        <f t="shared" si="15"/>
        <v>15884.475172847266</v>
      </c>
      <c r="AN29" s="2">
        <f t="shared" si="15"/>
        <v>0</v>
      </c>
      <c r="AO29" s="2" t="str">
        <f t="shared" si="15"/>
        <v>N.A.</v>
      </c>
      <c r="AP29" s="15">
        <f t="shared" si="15"/>
        <v>5339.2902502466586</v>
      </c>
      <c r="AQ29" s="13">
        <f t="shared" si="15"/>
        <v>7781.5633117863854</v>
      </c>
      <c r="AR29" s="14">
        <f t="shared" si="15"/>
        <v>7166.2904078635192</v>
      </c>
    </row>
    <row r="30" spans="1:44" ht="15" customHeight="1" thickBot="1" x14ac:dyDescent="0.3">
      <c r="A30" s="3" t="s">
        <v>15</v>
      </c>
      <c r="B30" s="2">
        <v>11695776.000000002</v>
      </c>
      <c r="C30" s="2">
        <v>3732400</v>
      </c>
      <c r="D30" s="2"/>
      <c r="E30" s="2"/>
      <c r="F30" s="2"/>
      <c r="G30" s="2">
        <v>2726700.0000000005</v>
      </c>
      <c r="H30" s="2">
        <v>3615199.9999999991</v>
      </c>
      <c r="I30" s="2"/>
      <c r="J30" s="2">
        <v>0</v>
      </c>
      <c r="K30" s="2"/>
      <c r="L30" s="1">
        <f t="shared" si="16"/>
        <v>15310976</v>
      </c>
      <c r="M30" s="13">
        <f t="shared" si="16"/>
        <v>6459100</v>
      </c>
      <c r="N30" s="14">
        <f t="shared" si="17"/>
        <v>21770076</v>
      </c>
      <c r="P30" s="3" t="s">
        <v>15</v>
      </c>
      <c r="Q30" s="2">
        <v>2754</v>
      </c>
      <c r="R30" s="2">
        <v>992</v>
      </c>
      <c r="S30" s="2">
        <v>0</v>
      </c>
      <c r="T30" s="2">
        <v>0</v>
      </c>
      <c r="U30" s="2">
        <v>0</v>
      </c>
      <c r="V30" s="2">
        <v>939</v>
      </c>
      <c r="W30" s="2">
        <v>3365</v>
      </c>
      <c r="X30" s="2">
        <v>0</v>
      </c>
      <c r="Y30" s="2">
        <v>686</v>
      </c>
      <c r="Z30" s="2">
        <v>0</v>
      </c>
      <c r="AA30" s="1">
        <f t="shared" si="18"/>
        <v>6805</v>
      </c>
      <c r="AB30" s="13">
        <f t="shared" si="18"/>
        <v>1931</v>
      </c>
      <c r="AC30" s="17">
        <f t="shared" si="19"/>
        <v>8736</v>
      </c>
      <c r="AE30" s="3" t="s">
        <v>15</v>
      </c>
      <c r="AF30" s="2">
        <f t="shared" si="20"/>
        <v>4246.832244008715</v>
      </c>
      <c r="AG30" s="2">
        <f t="shared" si="15"/>
        <v>3762.5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2903.8338658146968</v>
      </c>
      <c r="AL30" s="2">
        <f t="shared" si="15"/>
        <v>1074.3536404160473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2249.9597354886114</v>
      </c>
      <c r="AQ30" s="13">
        <f t="shared" si="15"/>
        <v>3344.9508026929052</v>
      </c>
      <c r="AR30" s="14">
        <f t="shared" si="15"/>
        <v>2491.9958791208792</v>
      </c>
    </row>
    <row r="31" spans="1:44" ht="15" customHeight="1" thickBot="1" x14ac:dyDescent="0.3">
      <c r="A31" s="4" t="s">
        <v>16</v>
      </c>
      <c r="B31" s="2">
        <v>75650916.00000003</v>
      </c>
      <c r="C31" s="2">
        <v>211786175.00000006</v>
      </c>
      <c r="D31" s="2">
        <v>25499352.000000004</v>
      </c>
      <c r="E31" s="2">
        <v>0</v>
      </c>
      <c r="F31" s="2">
        <v>23752549.999999996</v>
      </c>
      <c r="G31" s="2">
        <v>27017160</v>
      </c>
      <c r="H31" s="2">
        <v>20841776</v>
      </c>
      <c r="I31" s="2">
        <v>25272200</v>
      </c>
      <c r="J31" s="2">
        <v>0</v>
      </c>
      <c r="K31" s="2"/>
      <c r="L31" s="1">
        <f t="shared" ref="L31" si="21">B31+D31+F31+H31+J31</f>
        <v>145744594.00000003</v>
      </c>
      <c r="M31" s="13">
        <f t="shared" ref="M31" si="22">C31+E31+G31+I31+K31</f>
        <v>264075535.00000006</v>
      </c>
      <c r="N31" s="17">
        <f t="shared" ref="N31" si="23">L31+M31</f>
        <v>409820129.00000012</v>
      </c>
      <c r="P31" s="4" t="s">
        <v>16</v>
      </c>
      <c r="Q31" s="2">
        <v>16392</v>
      </c>
      <c r="R31" s="2">
        <v>29072</v>
      </c>
      <c r="S31" s="2">
        <v>4040</v>
      </c>
      <c r="T31" s="2">
        <v>208</v>
      </c>
      <c r="U31" s="2">
        <v>3170</v>
      </c>
      <c r="V31" s="2">
        <v>4166</v>
      </c>
      <c r="W31" s="2">
        <v>8259</v>
      </c>
      <c r="X31" s="2">
        <v>1591</v>
      </c>
      <c r="Y31" s="2">
        <v>1208</v>
      </c>
      <c r="Z31" s="2">
        <v>0</v>
      </c>
      <c r="AA31" s="1">
        <f t="shared" ref="AA31" si="24">Q31+S31+U31+W31+Y31</f>
        <v>33069</v>
      </c>
      <c r="AB31" s="13">
        <f t="shared" ref="AB31" si="25">R31+T31+V31+X31+Z31</f>
        <v>35037</v>
      </c>
      <c r="AC31" s="14">
        <f t="shared" ref="AC31" si="26">AA31+AB31</f>
        <v>68106</v>
      </c>
      <c r="AE31" s="4" t="s">
        <v>16</v>
      </c>
      <c r="AF31" s="2">
        <f t="shared" si="20"/>
        <v>4615.1120058565175</v>
      </c>
      <c r="AG31" s="2">
        <f t="shared" si="15"/>
        <v>7284.8849408365459</v>
      </c>
      <c r="AH31" s="2">
        <f t="shared" si="15"/>
        <v>6311.7207920792089</v>
      </c>
      <c r="AI31" s="2">
        <f t="shared" si="15"/>
        <v>0</v>
      </c>
      <c r="AJ31" s="2">
        <f t="shared" si="15"/>
        <v>7492.9179810725536</v>
      </c>
      <c r="AK31" s="2">
        <f t="shared" si="15"/>
        <v>6485.1560249639942</v>
      </c>
      <c r="AL31" s="2">
        <f t="shared" si="15"/>
        <v>2523.5229446664243</v>
      </c>
      <c r="AM31" s="2">
        <f t="shared" si="15"/>
        <v>15884.475172847266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4407.2876107532747</v>
      </c>
      <c r="AQ31" s="13">
        <f t="shared" ref="AQ31" si="28">IFERROR(M31/AB31, "N.A.")</f>
        <v>7537.0475497331408</v>
      </c>
      <c r="AR31" s="14">
        <f t="shared" ref="AR31" si="29">IFERROR(N31/AC31, "N.A.")</f>
        <v>6017.3865591871509</v>
      </c>
    </row>
    <row r="32" spans="1:44" ht="15" customHeight="1" thickBot="1" x14ac:dyDescent="0.3">
      <c r="A32" s="5" t="s">
        <v>0</v>
      </c>
      <c r="B32" s="24">
        <f>B31+C31</f>
        <v>287437091.00000012</v>
      </c>
      <c r="C32" s="26"/>
      <c r="D32" s="24">
        <f>D31+E31</f>
        <v>25499352.000000004</v>
      </c>
      <c r="E32" s="26"/>
      <c r="F32" s="24">
        <f>F31+G31</f>
        <v>50769710</v>
      </c>
      <c r="G32" s="26"/>
      <c r="H32" s="24">
        <f>H31+I31</f>
        <v>46113976</v>
      </c>
      <c r="I32" s="26"/>
      <c r="J32" s="24">
        <f>J31+K31</f>
        <v>0</v>
      </c>
      <c r="K32" s="26"/>
      <c r="L32" s="24">
        <f>L31+M31</f>
        <v>409820129.00000012</v>
      </c>
      <c r="M32" s="25"/>
      <c r="N32" s="18">
        <f>B32+D32+F32+H32+J32</f>
        <v>409820129.00000012</v>
      </c>
      <c r="P32" s="5" t="s">
        <v>0</v>
      </c>
      <c r="Q32" s="24">
        <f>Q31+R31</f>
        <v>45464</v>
      </c>
      <c r="R32" s="26"/>
      <c r="S32" s="24">
        <f>S31+T31</f>
        <v>4248</v>
      </c>
      <c r="T32" s="26"/>
      <c r="U32" s="24">
        <f>U31+V31</f>
        <v>7336</v>
      </c>
      <c r="V32" s="26"/>
      <c r="W32" s="24">
        <f>W31+X31</f>
        <v>9850</v>
      </c>
      <c r="X32" s="26"/>
      <c r="Y32" s="24">
        <f>Y31+Z31</f>
        <v>1208</v>
      </c>
      <c r="Z32" s="26"/>
      <c r="AA32" s="24">
        <f>AA31+AB31</f>
        <v>68106</v>
      </c>
      <c r="AB32" s="26"/>
      <c r="AC32" s="19">
        <f>Q32+S32+U32+W32+Y32</f>
        <v>68106</v>
      </c>
      <c r="AE32" s="5" t="s">
        <v>0</v>
      </c>
      <c r="AF32" s="27">
        <f>IFERROR(B32/Q32,"N.A.")</f>
        <v>6322.3009633996153</v>
      </c>
      <c r="AG32" s="28"/>
      <c r="AH32" s="27">
        <f>IFERROR(D32/S32,"N.A.")</f>
        <v>6002.6723163841816</v>
      </c>
      <c r="AI32" s="28"/>
      <c r="AJ32" s="27">
        <f>IFERROR(F32/U32,"N.A.")</f>
        <v>6920.6256815703382</v>
      </c>
      <c r="AK32" s="28"/>
      <c r="AL32" s="27">
        <f>IFERROR(H32/W32,"N.A.")</f>
        <v>4681.6219289340097</v>
      </c>
      <c r="AM32" s="28"/>
      <c r="AN32" s="27">
        <f>IFERROR(J32/Y32,"N.A.")</f>
        <v>0</v>
      </c>
      <c r="AO32" s="28"/>
      <c r="AP32" s="27">
        <f>IFERROR(L32/AA32,"N.A.")</f>
        <v>6017.3865591871509</v>
      </c>
      <c r="AQ32" s="28"/>
      <c r="AR32" s="16">
        <f>IFERROR(N32/AC32, "N.A.")</f>
        <v>6017.3865591871509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4413133</v>
      </c>
      <c r="C39" s="2"/>
      <c r="D39" s="2">
        <v>984700</v>
      </c>
      <c r="E39" s="2"/>
      <c r="F39" s="2">
        <v>839360</v>
      </c>
      <c r="G39" s="2"/>
      <c r="H39" s="2">
        <v>14021310.000000004</v>
      </c>
      <c r="I39" s="2"/>
      <c r="J39" s="2">
        <v>0</v>
      </c>
      <c r="K39" s="2"/>
      <c r="L39" s="1">
        <f>B39+D39+F39+H39+J39</f>
        <v>20258503.000000004</v>
      </c>
      <c r="M39" s="13">
        <f>C39+E39+G39+I39+K39</f>
        <v>0</v>
      </c>
      <c r="N39" s="14">
        <f>L39+M39</f>
        <v>20258503.000000004</v>
      </c>
      <c r="P39" s="3" t="s">
        <v>12</v>
      </c>
      <c r="Q39" s="2">
        <v>2223</v>
      </c>
      <c r="R39" s="2">
        <v>0</v>
      </c>
      <c r="S39" s="2">
        <v>229</v>
      </c>
      <c r="T39" s="2">
        <v>0</v>
      </c>
      <c r="U39" s="2">
        <v>244</v>
      </c>
      <c r="V39" s="2">
        <v>0</v>
      </c>
      <c r="W39" s="2">
        <v>7487</v>
      </c>
      <c r="X39" s="2">
        <v>0</v>
      </c>
      <c r="Y39" s="2">
        <v>816</v>
      </c>
      <c r="Z39" s="2">
        <v>0</v>
      </c>
      <c r="AA39" s="1">
        <f>Q39+S39+U39+W39+Y39</f>
        <v>10999</v>
      </c>
      <c r="AB39" s="13">
        <f>R39+T39+V39+X39+Z39</f>
        <v>0</v>
      </c>
      <c r="AC39" s="14">
        <f>AA39+AB39</f>
        <v>10999</v>
      </c>
      <c r="AE39" s="3" t="s">
        <v>12</v>
      </c>
      <c r="AF39" s="2">
        <f>IFERROR(B39/Q39, "N.A.")</f>
        <v>1985.2150247413406</v>
      </c>
      <c r="AG39" s="2" t="str">
        <f t="shared" ref="AG39:AR43" si="30">IFERROR(C39/R39, "N.A.")</f>
        <v>N.A.</v>
      </c>
      <c r="AH39" s="2">
        <f t="shared" si="30"/>
        <v>4300</v>
      </c>
      <c r="AI39" s="2" t="str">
        <f t="shared" si="30"/>
        <v>N.A.</v>
      </c>
      <c r="AJ39" s="2">
        <f t="shared" si="30"/>
        <v>3440</v>
      </c>
      <c r="AK39" s="2" t="str">
        <f t="shared" si="30"/>
        <v>N.A.</v>
      </c>
      <c r="AL39" s="2">
        <f t="shared" si="30"/>
        <v>1872.7541071190067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1841.8495317756162</v>
      </c>
      <c r="AQ39" s="13" t="str">
        <f t="shared" si="30"/>
        <v>N.A.</v>
      </c>
      <c r="AR39" s="14">
        <f t="shared" si="30"/>
        <v>1841.8495317756162</v>
      </c>
    </row>
    <row r="40" spans="1:44" ht="15" customHeight="1" thickBot="1" x14ac:dyDescent="0.3">
      <c r="A40" s="3" t="s">
        <v>13</v>
      </c>
      <c r="B40" s="2">
        <v>17665780.000000004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17665780.000000004</v>
      </c>
      <c r="M40" s="13">
        <f t="shared" si="31"/>
        <v>0</v>
      </c>
      <c r="N40" s="14">
        <f t="shared" ref="N40:N42" si="32">L40+M40</f>
        <v>17665780.000000004</v>
      </c>
      <c r="P40" s="3" t="s">
        <v>13</v>
      </c>
      <c r="Q40" s="2">
        <v>4964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4964</v>
      </c>
      <c r="AB40" s="13">
        <f t="shared" si="33"/>
        <v>0</v>
      </c>
      <c r="AC40" s="14">
        <f t="shared" ref="AC40:AC42" si="34">AA40+AB40</f>
        <v>4964</v>
      </c>
      <c r="AE40" s="3" t="s">
        <v>13</v>
      </c>
      <c r="AF40" s="2">
        <f t="shared" ref="AF40:AF43" si="35">IFERROR(B40/Q40, "N.A.")</f>
        <v>3558.7792103142633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3558.7792103142633</v>
      </c>
      <c r="AQ40" s="13" t="str">
        <f t="shared" si="30"/>
        <v>N.A.</v>
      </c>
      <c r="AR40" s="14">
        <f t="shared" si="30"/>
        <v>3558.7792103142633</v>
      </c>
    </row>
    <row r="41" spans="1:44" ht="15" customHeight="1" thickBot="1" x14ac:dyDescent="0.3">
      <c r="A41" s="3" t="s">
        <v>14</v>
      </c>
      <c r="B41" s="2">
        <v>28956391.999999996</v>
      </c>
      <c r="C41" s="2">
        <v>168311710.00000012</v>
      </c>
      <c r="D41" s="2">
        <v>2408200</v>
      </c>
      <c r="E41" s="2"/>
      <c r="F41" s="2"/>
      <c r="G41" s="2">
        <v>8071520</v>
      </c>
      <c r="H41" s="2"/>
      <c r="I41" s="2">
        <v>2150760</v>
      </c>
      <c r="J41" s="2">
        <v>0</v>
      </c>
      <c r="K41" s="2"/>
      <c r="L41" s="1">
        <f t="shared" si="31"/>
        <v>31364591.999999996</v>
      </c>
      <c r="M41" s="13">
        <f t="shared" si="31"/>
        <v>178533990.00000012</v>
      </c>
      <c r="N41" s="14">
        <f t="shared" si="32"/>
        <v>209898582.00000012</v>
      </c>
      <c r="P41" s="3" t="s">
        <v>14</v>
      </c>
      <c r="Q41" s="2">
        <v>6356</v>
      </c>
      <c r="R41" s="2">
        <v>26308</v>
      </c>
      <c r="S41" s="2">
        <v>364</v>
      </c>
      <c r="T41" s="2">
        <v>0</v>
      </c>
      <c r="U41" s="2">
        <v>0</v>
      </c>
      <c r="V41" s="2">
        <v>1406</v>
      </c>
      <c r="W41" s="2">
        <v>0</v>
      </c>
      <c r="X41" s="2">
        <v>1136</v>
      </c>
      <c r="Y41" s="2">
        <v>702</v>
      </c>
      <c r="Z41" s="2">
        <v>0</v>
      </c>
      <c r="AA41" s="1">
        <f t="shared" si="33"/>
        <v>7422</v>
      </c>
      <c r="AB41" s="13">
        <f t="shared" si="33"/>
        <v>28850</v>
      </c>
      <c r="AC41" s="14">
        <f t="shared" si="34"/>
        <v>36272</v>
      </c>
      <c r="AE41" s="3" t="s">
        <v>14</v>
      </c>
      <c r="AF41" s="2">
        <f t="shared" si="35"/>
        <v>4555.7570799244804</v>
      </c>
      <c r="AG41" s="2">
        <f t="shared" si="30"/>
        <v>6397.7387106583592</v>
      </c>
      <c r="AH41" s="2">
        <f t="shared" si="30"/>
        <v>6615.934065934066</v>
      </c>
      <c r="AI41" s="2" t="str">
        <f t="shared" si="30"/>
        <v>N.A.</v>
      </c>
      <c r="AJ41" s="2" t="str">
        <f t="shared" si="30"/>
        <v>N.A.</v>
      </c>
      <c r="AK41" s="2">
        <f t="shared" si="30"/>
        <v>5740.76813655761</v>
      </c>
      <c r="AL41" s="2" t="str">
        <f t="shared" si="30"/>
        <v>N.A.</v>
      </c>
      <c r="AM41" s="2">
        <f t="shared" si="30"/>
        <v>1893.2746478873239</v>
      </c>
      <c r="AN41" s="2">
        <f t="shared" si="30"/>
        <v>0</v>
      </c>
      <c r="AO41" s="2" t="str">
        <f t="shared" si="30"/>
        <v>N.A.</v>
      </c>
      <c r="AP41" s="15">
        <f t="shared" si="30"/>
        <v>4225.8949070331446</v>
      </c>
      <c r="AQ41" s="13">
        <f t="shared" si="30"/>
        <v>6188.3532062391723</v>
      </c>
      <c r="AR41" s="14">
        <f t="shared" si="30"/>
        <v>5786.7937251874755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399660</v>
      </c>
      <c r="I42" s="2"/>
      <c r="J42" s="2">
        <v>0</v>
      </c>
      <c r="K42" s="2"/>
      <c r="L42" s="1">
        <f t="shared" si="31"/>
        <v>399660</v>
      </c>
      <c r="M42" s="13">
        <f t="shared" si="31"/>
        <v>0</v>
      </c>
      <c r="N42" s="14">
        <f t="shared" si="32"/>
        <v>399660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335</v>
      </c>
      <c r="X42" s="2">
        <v>0</v>
      </c>
      <c r="Y42" s="2">
        <v>364</v>
      </c>
      <c r="Z42" s="2">
        <v>0</v>
      </c>
      <c r="AA42" s="1">
        <f t="shared" si="33"/>
        <v>699</v>
      </c>
      <c r="AB42" s="13">
        <f t="shared" si="33"/>
        <v>0</v>
      </c>
      <c r="AC42" s="14">
        <f t="shared" si="34"/>
        <v>699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1193.0149253731342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571.75965665236049</v>
      </c>
      <c r="AQ42" s="13" t="str">
        <f t="shared" si="30"/>
        <v>N.A.</v>
      </c>
      <c r="AR42" s="14">
        <f t="shared" si="30"/>
        <v>571.75965665236049</v>
      </c>
    </row>
    <row r="43" spans="1:44" ht="15" customHeight="1" thickBot="1" x14ac:dyDescent="0.3">
      <c r="A43" s="4" t="s">
        <v>16</v>
      </c>
      <c r="B43" s="2">
        <v>51035305</v>
      </c>
      <c r="C43" s="2">
        <v>168311710.00000012</v>
      </c>
      <c r="D43" s="2">
        <v>3392900.0000000005</v>
      </c>
      <c r="E43" s="2"/>
      <c r="F43" s="2">
        <v>839360</v>
      </c>
      <c r="G43" s="2">
        <v>8071520</v>
      </c>
      <c r="H43" s="2">
        <v>14420970</v>
      </c>
      <c r="I43" s="2">
        <v>2150760</v>
      </c>
      <c r="J43" s="2">
        <v>0</v>
      </c>
      <c r="K43" s="2"/>
      <c r="L43" s="1">
        <f t="shared" ref="L43" si="36">B43+D43+F43+H43+J43</f>
        <v>69688535</v>
      </c>
      <c r="M43" s="13">
        <f t="shared" ref="M43" si="37">C43+E43+G43+I43+K43</f>
        <v>178533990.00000012</v>
      </c>
      <c r="N43" s="17">
        <f t="shared" ref="N43" si="38">L43+M43</f>
        <v>248222525.00000012</v>
      </c>
      <c r="P43" s="4" t="s">
        <v>16</v>
      </c>
      <c r="Q43" s="2">
        <v>13543</v>
      </c>
      <c r="R43" s="2">
        <v>26308</v>
      </c>
      <c r="S43" s="2">
        <v>593</v>
      </c>
      <c r="T43" s="2">
        <v>0</v>
      </c>
      <c r="U43" s="2">
        <v>244</v>
      </c>
      <c r="V43" s="2">
        <v>1406</v>
      </c>
      <c r="W43" s="2">
        <v>7822</v>
      </c>
      <c r="X43" s="2">
        <v>1136</v>
      </c>
      <c r="Y43" s="2">
        <v>1882</v>
      </c>
      <c r="Z43" s="2">
        <v>0</v>
      </c>
      <c r="AA43" s="1">
        <f t="shared" ref="AA43" si="39">Q43+S43+U43+W43+Y43</f>
        <v>24084</v>
      </c>
      <c r="AB43" s="13">
        <f t="shared" ref="AB43" si="40">R43+T43+V43+X43+Z43</f>
        <v>28850</v>
      </c>
      <c r="AC43" s="17">
        <f t="shared" ref="AC43" si="41">AA43+AB43</f>
        <v>52934</v>
      </c>
      <c r="AE43" s="4" t="s">
        <v>16</v>
      </c>
      <c r="AF43" s="2">
        <f t="shared" si="35"/>
        <v>3768.3899431440595</v>
      </c>
      <c r="AG43" s="2">
        <f t="shared" si="30"/>
        <v>6397.7387106583592</v>
      </c>
      <c r="AH43" s="2">
        <f t="shared" si="30"/>
        <v>5721.5851602023613</v>
      </c>
      <c r="AI43" s="2" t="str">
        <f t="shared" si="30"/>
        <v>N.A.</v>
      </c>
      <c r="AJ43" s="2">
        <f t="shared" si="30"/>
        <v>3440</v>
      </c>
      <c r="AK43" s="2">
        <f t="shared" si="30"/>
        <v>5740.76813655761</v>
      </c>
      <c r="AL43" s="2">
        <f t="shared" si="30"/>
        <v>1843.6422909741755</v>
      </c>
      <c r="AM43" s="2">
        <f t="shared" si="30"/>
        <v>1893.2746478873239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2893.5614931074574</v>
      </c>
      <c r="AQ43" s="13">
        <f t="shared" ref="AQ43" si="43">IFERROR(M43/AB43, "N.A.")</f>
        <v>6188.3532062391723</v>
      </c>
      <c r="AR43" s="14">
        <f t="shared" ref="AR43" si="44">IFERROR(N43/AC43, "N.A.")</f>
        <v>4689.2833528545007</v>
      </c>
    </row>
    <row r="44" spans="1:44" ht="15" customHeight="1" thickBot="1" x14ac:dyDescent="0.3">
      <c r="A44" s="5" t="s">
        <v>0</v>
      </c>
      <c r="B44" s="24">
        <f>B43+C43</f>
        <v>219347015.00000012</v>
      </c>
      <c r="C44" s="26"/>
      <c r="D44" s="24">
        <f>D43+E43</f>
        <v>3392900.0000000005</v>
      </c>
      <c r="E44" s="26"/>
      <c r="F44" s="24">
        <f>F43+G43</f>
        <v>8910880</v>
      </c>
      <c r="G44" s="26"/>
      <c r="H44" s="24">
        <f>H43+I43</f>
        <v>16571730</v>
      </c>
      <c r="I44" s="26"/>
      <c r="J44" s="24">
        <f>J43+K43</f>
        <v>0</v>
      </c>
      <c r="K44" s="26"/>
      <c r="L44" s="24">
        <f>L43+M43</f>
        <v>248222525.00000012</v>
      </c>
      <c r="M44" s="25"/>
      <c r="N44" s="18">
        <f>B44+D44+F44+H44+J44</f>
        <v>248222525.00000012</v>
      </c>
      <c r="P44" s="5" t="s">
        <v>0</v>
      </c>
      <c r="Q44" s="24">
        <f>Q43+R43</f>
        <v>39851</v>
      </c>
      <c r="R44" s="26"/>
      <c r="S44" s="24">
        <f>S43+T43</f>
        <v>593</v>
      </c>
      <c r="T44" s="26"/>
      <c r="U44" s="24">
        <f>U43+V43</f>
        <v>1650</v>
      </c>
      <c r="V44" s="26"/>
      <c r="W44" s="24">
        <f>W43+X43</f>
        <v>8958</v>
      </c>
      <c r="X44" s="26"/>
      <c r="Y44" s="24">
        <f>Y43+Z43</f>
        <v>1882</v>
      </c>
      <c r="Z44" s="26"/>
      <c r="AA44" s="24">
        <f>AA43+AB43</f>
        <v>52934</v>
      </c>
      <c r="AB44" s="25"/>
      <c r="AC44" s="18">
        <f>Q44+S44+U44+W44+Y44</f>
        <v>52934</v>
      </c>
      <c r="AE44" s="5" t="s">
        <v>0</v>
      </c>
      <c r="AF44" s="27">
        <f>IFERROR(B44/Q44,"N.A.")</f>
        <v>5504.1784396878402</v>
      </c>
      <c r="AG44" s="28"/>
      <c r="AH44" s="27">
        <f>IFERROR(D44/S44,"N.A.")</f>
        <v>5721.5851602023613</v>
      </c>
      <c r="AI44" s="28"/>
      <c r="AJ44" s="27">
        <f>IFERROR(F44/U44,"N.A.")</f>
        <v>5400.5333333333338</v>
      </c>
      <c r="AK44" s="28"/>
      <c r="AL44" s="27">
        <f>IFERROR(H44/W44,"N.A.")</f>
        <v>1849.936369725385</v>
      </c>
      <c r="AM44" s="28"/>
      <c r="AN44" s="27">
        <f>IFERROR(J44/Y44,"N.A.")</f>
        <v>0</v>
      </c>
      <c r="AO44" s="28"/>
      <c r="AP44" s="27">
        <f>IFERROR(L44/AA44,"N.A.")</f>
        <v>4689.2833528545007</v>
      </c>
      <c r="AQ44" s="28"/>
      <c r="AR44" s="16">
        <f>IFERROR(N44/AC44, "N.A.")</f>
        <v>4689.2833528545007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91871702.00000003</v>
      </c>
      <c r="C15" s="2"/>
      <c r="D15" s="2">
        <v>61055720.99999997</v>
      </c>
      <c r="E15" s="2"/>
      <c r="F15" s="2">
        <v>29000880</v>
      </c>
      <c r="G15" s="2"/>
      <c r="H15" s="2">
        <v>134968557.99999988</v>
      </c>
      <c r="I15" s="2"/>
      <c r="J15" s="2">
        <v>0</v>
      </c>
      <c r="K15" s="2"/>
      <c r="L15" s="1">
        <f>B15+D15+F15+H15+J15</f>
        <v>316896860.99999988</v>
      </c>
      <c r="M15" s="13">
        <f>C15+E15+G15+I15+K15</f>
        <v>0</v>
      </c>
      <c r="N15" s="14">
        <f>L15+M15</f>
        <v>316896860.99999988</v>
      </c>
      <c r="P15" s="3" t="s">
        <v>12</v>
      </c>
      <c r="Q15" s="2">
        <v>16084</v>
      </c>
      <c r="R15" s="2">
        <v>0</v>
      </c>
      <c r="S15" s="2">
        <v>8866</v>
      </c>
      <c r="T15" s="2">
        <v>0</v>
      </c>
      <c r="U15" s="2">
        <v>4604</v>
      </c>
      <c r="V15" s="2">
        <v>0</v>
      </c>
      <c r="W15" s="2">
        <v>35256</v>
      </c>
      <c r="X15" s="2">
        <v>0</v>
      </c>
      <c r="Y15" s="2">
        <v>3917</v>
      </c>
      <c r="Z15" s="2">
        <v>0</v>
      </c>
      <c r="AA15" s="1">
        <f>Q15+S15+U15+W15+Y15</f>
        <v>68727</v>
      </c>
      <c r="AB15" s="13">
        <f>R15+T15+V15+X15+Z15</f>
        <v>0</v>
      </c>
      <c r="AC15" s="14">
        <f>AA15+AB15</f>
        <v>68727</v>
      </c>
      <c r="AE15" s="3" t="s">
        <v>12</v>
      </c>
      <c r="AF15" s="2">
        <f>IFERROR(B15/Q15, "N.A.")</f>
        <v>5711.9934095996041</v>
      </c>
      <c r="AG15" s="2" t="str">
        <f t="shared" ref="AG15:AR19" si="0">IFERROR(C15/R15, "N.A.")</f>
        <v>N.A.</v>
      </c>
      <c r="AH15" s="2">
        <f t="shared" si="0"/>
        <v>6886.5013534852214</v>
      </c>
      <c r="AI15" s="2" t="str">
        <f t="shared" si="0"/>
        <v>N.A.</v>
      </c>
      <c r="AJ15" s="2">
        <f t="shared" si="0"/>
        <v>6299.0616854908776</v>
      </c>
      <c r="AK15" s="2" t="str">
        <f t="shared" si="0"/>
        <v>N.A.</v>
      </c>
      <c r="AL15" s="2">
        <f t="shared" si="0"/>
        <v>3828.2436464715192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4610.9514601248402</v>
      </c>
      <c r="AQ15" s="13" t="str">
        <f t="shared" si="0"/>
        <v>N.A.</v>
      </c>
      <c r="AR15" s="14">
        <f t="shared" si="0"/>
        <v>4610.9514601248402</v>
      </c>
    </row>
    <row r="16" spans="1:44" ht="15" customHeight="1" thickBot="1" x14ac:dyDescent="0.3">
      <c r="A16" s="3" t="s">
        <v>13</v>
      </c>
      <c r="B16" s="2">
        <v>56163120.000000015</v>
      </c>
      <c r="C16" s="2">
        <v>1747080</v>
      </c>
      <c r="D16" s="2">
        <v>95976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56259096.000000015</v>
      </c>
      <c r="M16" s="13">
        <f t="shared" si="1"/>
        <v>1747080</v>
      </c>
      <c r="N16" s="14">
        <f t="shared" ref="N16:N18" si="2">L16+M16</f>
        <v>58006176.000000015</v>
      </c>
      <c r="P16" s="3" t="s">
        <v>13</v>
      </c>
      <c r="Q16" s="2">
        <v>15004</v>
      </c>
      <c r="R16" s="2">
        <v>321</v>
      </c>
      <c r="S16" s="2">
        <v>124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15128</v>
      </c>
      <c r="AB16" s="13">
        <f t="shared" si="3"/>
        <v>321</v>
      </c>
      <c r="AC16" s="14">
        <f t="shared" ref="AC16:AC18" si="4">AA16+AB16</f>
        <v>15449</v>
      </c>
      <c r="AE16" s="3" t="s">
        <v>13</v>
      </c>
      <c r="AF16" s="2">
        <f t="shared" ref="AF16:AF19" si="5">IFERROR(B16/Q16, "N.A.")</f>
        <v>3743.2098107171432</v>
      </c>
      <c r="AG16" s="2">
        <f t="shared" si="0"/>
        <v>5442.6168224299063</v>
      </c>
      <c r="AH16" s="2">
        <f t="shared" si="0"/>
        <v>774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3718.8720253833958</v>
      </c>
      <c r="AQ16" s="13">
        <f t="shared" si="0"/>
        <v>5442.6168224299063</v>
      </c>
      <c r="AR16" s="14">
        <f t="shared" si="0"/>
        <v>3754.6880704252712</v>
      </c>
    </row>
    <row r="17" spans="1:44" ht="15" customHeight="1" thickBot="1" x14ac:dyDescent="0.3">
      <c r="A17" s="3" t="s">
        <v>14</v>
      </c>
      <c r="B17" s="2">
        <v>260859711.99999982</v>
      </c>
      <c r="C17" s="2">
        <v>1224547038.000001</v>
      </c>
      <c r="D17" s="2">
        <v>98951736</v>
      </c>
      <c r="E17" s="2">
        <v>33579840.000000007</v>
      </c>
      <c r="F17" s="2"/>
      <c r="G17" s="2">
        <v>65702364.000000037</v>
      </c>
      <c r="H17" s="2"/>
      <c r="I17" s="2">
        <v>150371660.00000003</v>
      </c>
      <c r="J17" s="2">
        <v>0</v>
      </c>
      <c r="K17" s="2"/>
      <c r="L17" s="1">
        <f t="shared" si="1"/>
        <v>359811447.99999982</v>
      </c>
      <c r="M17" s="13">
        <f t="shared" si="1"/>
        <v>1474200902.000001</v>
      </c>
      <c r="N17" s="14">
        <f t="shared" si="2"/>
        <v>1834012350.0000007</v>
      </c>
      <c r="P17" s="3" t="s">
        <v>14</v>
      </c>
      <c r="Q17" s="2">
        <v>49360</v>
      </c>
      <c r="R17" s="2">
        <v>219907</v>
      </c>
      <c r="S17" s="2">
        <v>16485</v>
      </c>
      <c r="T17" s="2">
        <v>3973</v>
      </c>
      <c r="U17" s="2">
        <v>0</v>
      </c>
      <c r="V17" s="2">
        <v>13482</v>
      </c>
      <c r="W17" s="2">
        <v>0</v>
      </c>
      <c r="X17" s="2">
        <v>21813</v>
      </c>
      <c r="Y17" s="2">
        <v>2919</v>
      </c>
      <c r="Z17" s="2">
        <v>0</v>
      </c>
      <c r="AA17" s="1">
        <f t="shared" si="3"/>
        <v>68764</v>
      </c>
      <c r="AB17" s="13">
        <f t="shared" si="3"/>
        <v>259175</v>
      </c>
      <c r="AC17" s="14">
        <f t="shared" si="4"/>
        <v>327939</v>
      </c>
      <c r="AE17" s="3" t="s">
        <v>14</v>
      </c>
      <c r="AF17" s="2">
        <f t="shared" si="5"/>
        <v>5284.8401944894613</v>
      </c>
      <c r="AG17" s="2">
        <f t="shared" si="0"/>
        <v>5568.4768470307945</v>
      </c>
      <c r="AH17" s="2">
        <f t="shared" si="0"/>
        <v>6002.531756141947</v>
      </c>
      <c r="AI17" s="2">
        <f t="shared" si="0"/>
        <v>8452.011074754595</v>
      </c>
      <c r="AJ17" s="2" t="str">
        <f t="shared" si="0"/>
        <v>N.A.</v>
      </c>
      <c r="AK17" s="2">
        <f t="shared" si="0"/>
        <v>4873.3395638629308</v>
      </c>
      <c r="AL17" s="2" t="str">
        <f t="shared" si="0"/>
        <v>N.A.</v>
      </c>
      <c r="AM17" s="2">
        <f t="shared" si="0"/>
        <v>6893.6716636867941</v>
      </c>
      <c r="AN17" s="2">
        <f t="shared" si="0"/>
        <v>0</v>
      </c>
      <c r="AO17" s="2" t="str">
        <f t="shared" si="0"/>
        <v>N.A.</v>
      </c>
      <c r="AP17" s="15">
        <f t="shared" si="0"/>
        <v>5232.5555232389015</v>
      </c>
      <c r="AQ17" s="13">
        <f t="shared" si="0"/>
        <v>5688.0520960740851</v>
      </c>
      <c r="AR17" s="14">
        <f t="shared" si="0"/>
        <v>5592.5411433223881</v>
      </c>
    </row>
    <row r="18" spans="1:44" ht="15" customHeight="1" thickBot="1" x14ac:dyDescent="0.3">
      <c r="A18" s="3" t="s">
        <v>15</v>
      </c>
      <c r="B18" s="2">
        <v>2218800</v>
      </c>
      <c r="C18" s="2"/>
      <c r="D18" s="2">
        <v>2667720</v>
      </c>
      <c r="E18" s="2"/>
      <c r="F18" s="2"/>
      <c r="G18" s="2">
        <v>0</v>
      </c>
      <c r="H18" s="2">
        <v>0</v>
      </c>
      <c r="I18" s="2"/>
      <c r="J18" s="2"/>
      <c r="K18" s="2"/>
      <c r="L18" s="1">
        <f t="shared" si="1"/>
        <v>4886520</v>
      </c>
      <c r="M18" s="13">
        <f t="shared" si="1"/>
        <v>0</v>
      </c>
      <c r="N18" s="14">
        <f t="shared" si="2"/>
        <v>4886520</v>
      </c>
      <c r="P18" s="3" t="s">
        <v>15</v>
      </c>
      <c r="Q18" s="2">
        <v>344</v>
      </c>
      <c r="R18" s="2">
        <v>0</v>
      </c>
      <c r="S18" s="2">
        <v>717</v>
      </c>
      <c r="T18" s="2">
        <v>0</v>
      </c>
      <c r="U18" s="2">
        <v>0</v>
      </c>
      <c r="V18" s="2">
        <v>132</v>
      </c>
      <c r="W18" s="2">
        <v>126</v>
      </c>
      <c r="X18" s="2">
        <v>0</v>
      </c>
      <c r="Y18" s="2">
        <v>0</v>
      </c>
      <c r="Z18" s="2">
        <v>0</v>
      </c>
      <c r="AA18" s="1">
        <f t="shared" si="3"/>
        <v>1187</v>
      </c>
      <c r="AB18" s="13">
        <f t="shared" si="3"/>
        <v>132</v>
      </c>
      <c r="AC18" s="17">
        <f t="shared" si="4"/>
        <v>1319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>
        <f t="shared" si="0"/>
        <v>3720.6694560669457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4116.6975568660491</v>
      </c>
      <c r="AQ18" s="13">
        <f t="shared" si="0"/>
        <v>0</v>
      </c>
      <c r="AR18" s="14">
        <f t="shared" si="0"/>
        <v>3704.7156937073541</v>
      </c>
    </row>
    <row r="19" spans="1:44" ht="15" customHeight="1" thickBot="1" x14ac:dyDescent="0.3">
      <c r="A19" s="4" t="s">
        <v>16</v>
      </c>
      <c r="B19" s="2">
        <v>411113333.99999994</v>
      </c>
      <c r="C19" s="2">
        <v>1226294117.999999</v>
      </c>
      <c r="D19" s="2">
        <v>162771153.00000003</v>
      </c>
      <c r="E19" s="2">
        <v>33579840.000000007</v>
      </c>
      <c r="F19" s="2">
        <v>29000880</v>
      </c>
      <c r="G19" s="2">
        <v>65702364.000000052</v>
      </c>
      <c r="H19" s="2">
        <v>134968557.99999997</v>
      </c>
      <c r="I19" s="2">
        <v>150371660.00000003</v>
      </c>
      <c r="J19" s="2">
        <v>0</v>
      </c>
      <c r="K19" s="2"/>
      <c r="L19" s="1">
        <f t="shared" ref="L19" si="6">B19+D19+F19+H19+J19</f>
        <v>737853925</v>
      </c>
      <c r="M19" s="13">
        <f t="shared" ref="M19" si="7">C19+E19+G19+I19+K19</f>
        <v>1475947981.999999</v>
      </c>
      <c r="N19" s="17">
        <f t="shared" ref="N19" si="8">L19+M19</f>
        <v>2213801906.999999</v>
      </c>
      <c r="P19" s="4" t="s">
        <v>16</v>
      </c>
      <c r="Q19" s="2">
        <v>80792</v>
      </c>
      <c r="R19" s="2">
        <v>220228</v>
      </c>
      <c r="S19" s="2">
        <v>26192</v>
      </c>
      <c r="T19" s="2">
        <v>3973</v>
      </c>
      <c r="U19" s="2">
        <v>4604</v>
      </c>
      <c r="V19" s="2">
        <v>13614</v>
      </c>
      <c r="W19" s="2">
        <v>35382</v>
      </c>
      <c r="X19" s="2">
        <v>21813</v>
      </c>
      <c r="Y19" s="2">
        <v>6836</v>
      </c>
      <c r="Z19" s="2">
        <v>0</v>
      </c>
      <c r="AA19" s="1">
        <f t="shared" ref="AA19" si="9">Q19+S19+U19+W19+Y19</f>
        <v>153806</v>
      </c>
      <c r="AB19" s="13">
        <f t="shared" ref="AB19" si="10">R19+T19+V19+X19+Z19</f>
        <v>259628</v>
      </c>
      <c r="AC19" s="14">
        <f t="shared" ref="AC19" si="11">AA19+AB19</f>
        <v>413434</v>
      </c>
      <c r="AE19" s="4" t="s">
        <v>16</v>
      </c>
      <c r="AF19" s="2">
        <f t="shared" si="5"/>
        <v>5088.5401277354185</v>
      </c>
      <c r="AG19" s="2">
        <f t="shared" si="0"/>
        <v>5568.2933959351176</v>
      </c>
      <c r="AH19" s="2">
        <f t="shared" si="0"/>
        <v>6214.5369960293228</v>
      </c>
      <c r="AI19" s="2">
        <f t="shared" si="0"/>
        <v>8452.011074754595</v>
      </c>
      <c r="AJ19" s="2">
        <f t="shared" si="0"/>
        <v>6299.0616854908776</v>
      </c>
      <c r="AK19" s="2">
        <f t="shared" si="0"/>
        <v>4826.0881445570776</v>
      </c>
      <c r="AL19" s="2">
        <f t="shared" si="0"/>
        <v>3814.6107625346212</v>
      </c>
      <c r="AM19" s="2">
        <f t="shared" si="0"/>
        <v>6893.6716636867941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4797.3026084808134</v>
      </c>
      <c r="AQ19" s="13">
        <f t="shared" ref="AQ19" si="13">IFERROR(M19/AB19, "N.A.")</f>
        <v>5684.8567257768773</v>
      </c>
      <c r="AR19" s="14">
        <f t="shared" ref="AR19" si="14">IFERROR(N19/AC19, "N.A.")</f>
        <v>5354.6682348331269</v>
      </c>
    </row>
    <row r="20" spans="1:44" ht="15" customHeight="1" thickBot="1" x14ac:dyDescent="0.3">
      <c r="A20" s="5" t="s">
        <v>0</v>
      </c>
      <c r="B20" s="24">
        <f>B19+C19</f>
        <v>1637407451.999999</v>
      </c>
      <c r="C20" s="26"/>
      <c r="D20" s="24">
        <f>D19+E19</f>
        <v>196350993.00000003</v>
      </c>
      <c r="E20" s="26"/>
      <c r="F20" s="24">
        <f>F19+G19</f>
        <v>94703244.00000006</v>
      </c>
      <c r="G20" s="26"/>
      <c r="H20" s="24">
        <f>H19+I19</f>
        <v>285340218</v>
      </c>
      <c r="I20" s="26"/>
      <c r="J20" s="24">
        <f>J19+K19</f>
        <v>0</v>
      </c>
      <c r="K20" s="26"/>
      <c r="L20" s="24">
        <f>L19+M19</f>
        <v>2213801906.999999</v>
      </c>
      <c r="M20" s="25"/>
      <c r="N20" s="18">
        <f>B20+D20+F20+H20+J20</f>
        <v>2213801906.999999</v>
      </c>
      <c r="P20" s="5" t="s">
        <v>0</v>
      </c>
      <c r="Q20" s="24">
        <f>Q19+R19</f>
        <v>301020</v>
      </c>
      <c r="R20" s="26"/>
      <c r="S20" s="24">
        <f>S19+T19</f>
        <v>30165</v>
      </c>
      <c r="T20" s="26"/>
      <c r="U20" s="24">
        <f>U19+V19</f>
        <v>18218</v>
      </c>
      <c r="V20" s="26"/>
      <c r="W20" s="24">
        <f>W19+X19</f>
        <v>57195</v>
      </c>
      <c r="X20" s="26"/>
      <c r="Y20" s="24">
        <f>Y19+Z19</f>
        <v>6836</v>
      </c>
      <c r="Z20" s="26"/>
      <c r="AA20" s="24">
        <f>AA19+AB19</f>
        <v>413434</v>
      </c>
      <c r="AB20" s="26"/>
      <c r="AC20" s="19">
        <f>Q20+S20+U20+W20+Y20</f>
        <v>413434</v>
      </c>
      <c r="AE20" s="5" t="s">
        <v>0</v>
      </c>
      <c r="AF20" s="27">
        <f>IFERROR(B20/Q20,"N.A.")</f>
        <v>5439.5304365158427</v>
      </c>
      <c r="AG20" s="28"/>
      <c r="AH20" s="27">
        <f>IFERROR(D20/S20,"N.A.")</f>
        <v>6509.2323222277482</v>
      </c>
      <c r="AI20" s="28"/>
      <c r="AJ20" s="27">
        <f>IFERROR(F20/U20,"N.A.")</f>
        <v>5198.3337358656308</v>
      </c>
      <c r="AK20" s="28"/>
      <c r="AL20" s="27">
        <f>IFERROR(H20/W20,"N.A.")</f>
        <v>4988.9014424337793</v>
      </c>
      <c r="AM20" s="28"/>
      <c r="AN20" s="27">
        <f>IFERROR(J20/Y20,"N.A.")</f>
        <v>0</v>
      </c>
      <c r="AO20" s="28"/>
      <c r="AP20" s="27">
        <f>IFERROR(L20/AA20,"N.A.")</f>
        <v>5354.6682348331269</v>
      </c>
      <c r="AQ20" s="28"/>
      <c r="AR20" s="16">
        <f>IFERROR(N20/AC20, "N.A.")</f>
        <v>5354.6682348331269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78408332.000000045</v>
      </c>
      <c r="C27" s="2"/>
      <c r="D27" s="2">
        <v>58113500.999999993</v>
      </c>
      <c r="E27" s="2"/>
      <c r="F27" s="2">
        <v>25835939.999999996</v>
      </c>
      <c r="G27" s="2"/>
      <c r="H27" s="2">
        <v>93501067</v>
      </c>
      <c r="I27" s="2"/>
      <c r="J27" s="2">
        <v>0</v>
      </c>
      <c r="K27" s="2"/>
      <c r="L27" s="1">
        <f>B27+D27+F27+H27+J27</f>
        <v>255858840.00000003</v>
      </c>
      <c r="M27" s="13">
        <f>C27+E27+G27+I27+K27</f>
        <v>0</v>
      </c>
      <c r="N27" s="14">
        <f>L27+M27</f>
        <v>255858840.00000003</v>
      </c>
      <c r="P27" s="3" t="s">
        <v>12</v>
      </c>
      <c r="Q27" s="2">
        <v>12910</v>
      </c>
      <c r="R27" s="2">
        <v>0</v>
      </c>
      <c r="S27" s="2">
        <v>8168</v>
      </c>
      <c r="T27" s="2">
        <v>0</v>
      </c>
      <c r="U27" s="2">
        <v>3906</v>
      </c>
      <c r="V27" s="2">
        <v>0</v>
      </c>
      <c r="W27" s="2">
        <v>16781</v>
      </c>
      <c r="X27" s="2">
        <v>0</v>
      </c>
      <c r="Y27" s="2">
        <v>1390</v>
      </c>
      <c r="Z27" s="2">
        <v>0</v>
      </c>
      <c r="AA27" s="1">
        <f>Q27+S27+U27+W27+Y27</f>
        <v>43155</v>
      </c>
      <c r="AB27" s="13">
        <f>R27+T27+V27+X27+Z27</f>
        <v>0</v>
      </c>
      <c r="AC27" s="14">
        <f>AA27+AB27</f>
        <v>43155</v>
      </c>
      <c r="AE27" s="3" t="s">
        <v>12</v>
      </c>
      <c r="AF27" s="2">
        <f>IFERROR(B27/Q27, "N.A.")</f>
        <v>6073.4571649883846</v>
      </c>
      <c r="AG27" s="2" t="str">
        <f t="shared" ref="AG27:AR31" si="15">IFERROR(C27/R27, "N.A.")</f>
        <v>N.A.</v>
      </c>
      <c r="AH27" s="2">
        <f t="shared" si="15"/>
        <v>7114.7773016650335</v>
      </c>
      <c r="AI27" s="2" t="str">
        <f t="shared" si="15"/>
        <v>N.A.</v>
      </c>
      <c r="AJ27" s="2">
        <f t="shared" si="15"/>
        <v>6614.4239631336395</v>
      </c>
      <c r="AK27" s="2" t="str">
        <f t="shared" si="15"/>
        <v>N.A.</v>
      </c>
      <c r="AL27" s="2">
        <f t="shared" si="15"/>
        <v>5571.8411894404389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5928.8342022940569</v>
      </c>
      <c r="AQ27" s="13" t="str">
        <f t="shared" si="15"/>
        <v>N.A.</v>
      </c>
      <c r="AR27" s="14">
        <f t="shared" si="15"/>
        <v>5928.8342022940569</v>
      </c>
    </row>
    <row r="28" spans="1:44" ht="15" customHeight="1" thickBot="1" x14ac:dyDescent="0.3">
      <c r="A28" s="3" t="s">
        <v>13</v>
      </c>
      <c r="B28" s="2">
        <v>7254079.9999999991</v>
      </c>
      <c r="C28" s="2">
        <v>648000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7254079.9999999991</v>
      </c>
      <c r="M28" s="13">
        <f t="shared" si="16"/>
        <v>648000</v>
      </c>
      <c r="N28" s="14">
        <f t="shared" ref="N28:N30" si="17">L28+M28</f>
        <v>7902079.9999999991</v>
      </c>
      <c r="P28" s="3" t="s">
        <v>13</v>
      </c>
      <c r="Q28" s="2">
        <v>1475</v>
      </c>
      <c r="R28" s="2">
        <v>108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1475</v>
      </c>
      <c r="AB28" s="13">
        <f t="shared" si="18"/>
        <v>108</v>
      </c>
      <c r="AC28" s="14">
        <f t="shared" ref="AC28:AC30" si="19">AA28+AB28</f>
        <v>1583</v>
      </c>
      <c r="AE28" s="3" t="s">
        <v>13</v>
      </c>
      <c r="AF28" s="2">
        <f t="shared" ref="AF28:AF31" si="20">IFERROR(B28/Q28, "N.A.")</f>
        <v>4918.0203389830504</v>
      </c>
      <c r="AG28" s="2">
        <f t="shared" si="15"/>
        <v>6000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4918.0203389830504</v>
      </c>
      <c r="AQ28" s="13">
        <f t="shared" si="15"/>
        <v>6000</v>
      </c>
      <c r="AR28" s="14">
        <f t="shared" si="15"/>
        <v>4991.838281743524</v>
      </c>
    </row>
    <row r="29" spans="1:44" ht="15" customHeight="1" thickBot="1" x14ac:dyDescent="0.3">
      <c r="A29" s="3" t="s">
        <v>14</v>
      </c>
      <c r="B29" s="2">
        <v>179321258.99999994</v>
      </c>
      <c r="C29" s="2">
        <v>757050790.00000048</v>
      </c>
      <c r="D29" s="2">
        <v>82031056</v>
      </c>
      <c r="E29" s="2">
        <v>15398000.000000002</v>
      </c>
      <c r="F29" s="2"/>
      <c r="G29" s="2">
        <v>52476924.000000007</v>
      </c>
      <c r="H29" s="2"/>
      <c r="I29" s="2">
        <v>116819370</v>
      </c>
      <c r="J29" s="2">
        <v>0</v>
      </c>
      <c r="K29" s="2"/>
      <c r="L29" s="1">
        <f t="shared" si="16"/>
        <v>261352314.99999994</v>
      </c>
      <c r="M29" s="13">
        <f t="shared" si="16"/>
        <v>941745084.00000048</v>
      </c>
      <c r="N29" s="14">
        <f t="shared" si="17"/>
        <v>1203097399.0000005</v>
      </c>
      <c r="P29" s="3" t="s">
        <v>14</v>
      </c>
      <c r="Q29" s="2">
        <v>31048</v>
      </c>
      <c r="R29" s="2">
        <v>135400</v>
      </c>
      <c r="S29" s="2">
        <v>11800</v>
      </c>
      <c r="T29" s="2">
        <v>2822</v>
      </c>
      <c r="U29" s="2">
        <v>0</v>
      </c>
      <c r="V29" s="2">
        <v>10607</v>
      </c>
      <c r="W29" s="2">
        <v>0</v>
      </c>
      <c r="X29" s="2">
        <v>15005</v>
      </c>
      <c r="Y29" s="2">
        <v>480</v>
      </c>
      <c r="Z29" s="2">
        <v>0</v>
      </c>
      <c r="AA29" s="1">
        <f t="shared" si="18"/>
        <v>43328</v>
      </c>
      <c r="AB29" s="13">
        <f t="shared" si="18"/>
        <v>163834</v>
      </c>
      <c r="AC29" s="14">
        <f t="shared" si="19"/>
        <v>207162</v>
      </c>
      <c r="AE29" s="3" t="s">
        <v>14</v>
      </c>
      <c r="AF29" s="2">
        <f t="shared" si="20"/>
        <v>5775.6138559649553</v>
      </c>
      <c r="AG29" s="2">
        <f t="shared" si="15"/>
        <v>5591.2170605613037</v>
      </c>
      <c r="AH29" s="2">
        <f t="shared" si="15"/>
        <v>6951.7844067796614</v>
      </c>
      <c r="AI29" s="2">
        <f t="shared" si="15"/>
        <v>5456.4138908575487</v>
      </c>
      <c r="AJ29" s="2" t="str">
        <f t="shared" si="15"/>
        <v>N.A.</v>
      </c>
      <c r="AK29" s="2">
        <f t="shared" si="15"/>
        <v>4947.386065805601</v>
      </c>
      <c r="AL29" s="2" t="str">
        <f t="shared" si="15"/>
        <v>N.A.</v>
      </c>
      <c r="AM29" s="2">
        <f t="shared" si="15"/>
        <v>7785.36287904032</v>
      </c>
      <c r="AN29" s="2">
        <f t="shared" si="15"/>
        <v>0</v>
      </c>
      <c r="AO29" s="2" t="str">
        <f t="shared" si="15"/>
        <v>N.A.</v>
      </c>
      <c r="AP29" s="15">
        <f t="shared" si="15"/>
        <v>6031.9496630354488</v>
      </c>
      <c r="AQ29" s="13">
        <f t="shared" si="15"/>
        <v>5748.1663390993353</v>
      </c>
      <c r="AR29" s="14">
        <f t="shared" si="15"/>
        <v>5807.5197140402224</v>
      </c>
    </row>
    <row r="30" spans="1:44" ht="15" customHeight="1" thickBot="1" x14ac:dyDescent="0.3">
      <c r="A30" s="3" t="s">
        <v>15</v>
      </c>
      <c r="B30" s="2">
        <v>2218800</v>
      </c>
      <c r="C30" s="2"/>
      <c r="D30" s="2">
        <v>2667720</v>
      </c>
      <c r="E30" s="2"/>
      <c r="F30" s="2"/>
      <c r="G30" s="2">
        <v>0</v>
      </c>
      <c r="H30" s="2"/>
      <c r="I30" s="2"/>
      <c r="J30" s="2"/>
      <c r="K30" s="2"/>
      <c r="L30" s="1">
        <f t="shared" si="16"/>
        <v>4886520</v>
      </c>
      <c r="M30" s="13">
        <f t="shared" si="16"/>
        <v>0</v>
      </c>
      <c r="N30" s="14">
        <f t="shared" si="17"/>
        <v>4886520</v>
      </c>
      <c r="P30" s="3" t="s">
        <v>15</v>
      </c>
      <c r="Q30" s="2">
        <v>344</v>
      </c>
      <c r="R30" s="2">
        <v>0</v>
      </c>
      <c r="S30" s="2">
        <v>717</v>
      </c>
      <c r="T30" s="2">
        <v>0</v>
      </c>
      <c r="U30" s="2">
        <v>0</v>
      </c>
      <c r="V30" s="2">
        <v>132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1061</v>
      </c>
      <c r="AB30" s="13">
        <f t="shared" si="18"/>
        <v>132</v>
      </c>
      <c r="AC30" s="17">
        <f t="shared" si="19"/>
        <v>1193</v>
      </c>
      <c r="AE30" s="3" t="s">
        <v>15</v>
      </c>
      <c r="AF30" s="2">
        <f t="shared" si="20"/>
        <v>6450</v>
      </c>
      <c r="AG30" s="2" t="str">
        <f t="shared" si="15"/>
        <v>N.A.</v>
      </c>
      <c r="AH30" s="2">
        <f t="shared" si="15"/>
        <v>3720.6694560669457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4605.5796418473137</v>
      </c>
      <c r="AQ30" s="13">
        <f t="shared" si="15"/>
        <v>0</v>
      </c>
      <c r="AR30" s="14">
        <f t="shared" si="15"/>
        <v>4095.9932942162613</v>
      </c>
    </row>
    <row r="31" spans="1:44" ht="15" customHeight="1" thickBot="1" x14ac:dyDescent="0.3">
      <c r="A31" s="4" t="s">
        <v>16</v>
      </c>
      <c r="B31" s="2">
        <v>267202471.00000021</v>
      </c>
      <c r="C31" s="2">
        <v>757698789.99999881</v>
      </c>
      <c r="D31" s="2">
        <v>142812277.00000003</v>
      </c>
      <c r="E31" s="2">
        <v>15398000.000000002</v>
      </c>
      <c r="F31" s="2">
        <v>25835939.999999996</v>
      </c>
      <c r="G31" s="2">
        <v>52476924</v>
      </c>
      <c r="H31" s="2">
        <v>93501067</v>
      </c>
      <c r="I31" s="2">
        <v>116819370</v>
      </c>
      <c r="J31" s="2">
        <v>0</v>
      </c>
      <c r="K31" s="2"/>
      <c r="L31" s="1">
        <f t="shared" ref="L31" si="21">B31+D31+F31+H31+J31</f>
        <v>529351755.00000024</v>
      </c>
      <c r="M31" s="13">
        <f t="shared" ref="M31" si="22">C31+E31+G31+I31+K31</f>
        <v>942393083.99999881</v>
      </c>
      <c r="N31" s="17">
        <f t="shared" ref="N31" si="23">L31+M31</f>
        <v>1471744838.999999</v>
      </c>
      <c r="P31" s="4" t="s">
        <v>16</v>
      </c>
      <c r="Q31" s="2">
        <v>45777</v>
      </c>
      <c r="R31" s="2">
        <v>135508</v>
      </c>
      <c r="S31" s="2">
        <v>20685</v>
      </c>
      <c r="T31" s="2">
        <v>2822</v>
      </c>
      <c r="U31" s="2">
        <v>3906</v>
      </c>
      <c r="V31" s="2">
        <v>10739</v>
      </c>
      <c r="W31" s="2">
        <v>16781</v>
      </c>
      <c r="X31" s="2">
        <v>15005</v>
      </c>
      <c r="Y31" s="2">
        <v>1870</v>
      </c>
      <c r="Z31" s="2">
        <v>0</v>
      </c>
      <c r="AA31" s="1">
        <f t="shared" ref="AA31" si="24">Q31+S31+U31+W31+Y31</f>
        <v>89019</v>
      </c>
      <c r="AB31" s="13">
        <f t="shared" ref="AB31" si="25">R31+T31+V31+X31+Z31</f>
        <v>164074</v>
      </c>
      <c r="AC31" s="14">
        <f t="shared" ref="AC31" si="26">AA31+AB31</f>
        <v>253093</v>
      </c>
      <c r="AE31" s="4" t="s">
        <v>16</v>
      </c>
      <c r="AF31" s="2">
        <f t="shared" si="20"/>
        <v>5837.0463551565244</v>
      </c>
      <c r="AG31" s="2">
        <f t="shared" si="15"/>
        <v>5591.5428609380906</v>
      </c>
      <c r="AH31" s="2">
        <f t="shared" si="15"/>
        <v>6904.1468213681428</v>
      </c>
      <c r="AI31" s="2">
        <f t="shared" si="15"/>
        <v>5456.4138908575487</v>
      </c>
      <c r="AJ31" s="2">
        <f t="shared" si="15"/>
        <v>6614.4239631336395</v>
      </c>
      <c r="AK31" s="2">
        <f t="shared" si="15"/>
        <v>4886.5745413911909</v>
      </c>
      <c r="AL31" s="2">
        <f t="shared" si="15"/>
        <v>5571.8411894404389</v>
      </c>
      <c r="AM31" s="2">
        <f t="shared" si="15"/>
        <v>7785.36287904032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5946.5030499106961</v>
      </c>
      <c r="AQ31" s="13">
        <f t="shared" ref="AQ31" si="28">IFERROR(M31/AB31, "N.A.")</f>
        <v>5743.7076197325523</v>
      </c>
      <c r="AR31" s="14">
        <f t="shared" ref="AR31" si="29">IFERROR(N31/AC31, "N.A.")</f>
        <v>5815.035733900183</v>
      </c>
    </row>
    <row r="32" spans="1:44" ht="15" customHeight="1" thickBot="1" x14ac:dyDescent="0.3">
      <c r="A32" s="5" t="s">
        <v>0</v>
      </c>
      <c r="B32" s="24">
        <f>B31+C31</f>
        <v>1024901260.999999</v>
      </c>
      <c r="C32" s="26"/>
      <c r="D32" s="24">
        <f>D31+E31</f>
        <v>158210277.00000003</v>
      </c>
      <c r="E32" s="26"/>
      <c r="F32" s="24">
        <f>F31+G31</f>
        <v>78312864</v>
      </c>
      <c r="G32" s="26"/>
      <c r="H32" s="24">
        <f>H31+I31</f>
        <v>210320437</v>
      </c>
      <c r="I32" s="26"/>
      <c r="J32" s="24">
        <f>J31+K31</f>
        <v>0</v>
      </c>
      <c r="K32" s="26"/>
      <c r="L32" s="24">
        <f>L31+M31</f>
        <v>1471744838.999999</v>
      </c>
      <c r="M32" s="25"/>
      <c r="N32" s="18">
        <f>B32+D32+F32+H32+J32</f>
        <v>1471744838.999999</v>
      </c>
      <c r="P32" s="5" t="s">
        <v>0</v>
      </c>
      <c r="Q32" s="24">
        <f>Q31+R31</f>
        <v>181285</v>
      </c>
      <c r="R32" s="26"/>
      <c r="S32" s="24">
        <f>S31+T31</f>
        <v>23507</v>
      </c>
      <c r="T32" s="26"/>
      <c r="U32" s="24">
        <f>U31+V31</f>
        <v>14645</v>
      </c>
      <c r="V32" s="26"/>
      <c r="W32" s="24">
        <f>W31+X31</f>
        <v>31786</v>
      </c>
      <c r="X32" s="26"/>
      <c r="Y32" s="24">
        <f>Y31+Z31</f>
        <v>1870</v>
      </c>
      <c r="Z32" s="26"/>
      <c r="AA32" s="24">
        <f>AA31+AB31</f>
        <v>253093</v>
      </c>
      <c r="AB32" s="26"/>
      <c r="AC32" s="19">
        <f>Q32+S32+U32+W32+Y32</f>
        <v>253093</v>
      </c>
      <c r="AE32" s="5" t="s">
        <v>0</v>
      </c>
      <c r="AF32" s="27">
        <f>IFERROR(B32/Q32,"N.A.")</f>
        <v>5653.5359296135866</v>
      </c>
      <c r="AG32" s="28"/>
      <c r="AH32" s="27">
        <f>IFERROR(D32/S32,"N.A.")</f>
        <v>6730.3474284255763</v>
      </c>
      <c r="AI32" s="28"/>
      <c r="AJ32" s="27">
        <f>IFERROR(F32/U32,"N.A.")</f>
        <v>5347.4130419938547</v>
      </c>
      <c r="AK32" s="28"/>
      <c r="AL32" s="27">
        <f>IFERROR(H32/W32,"N.A.")</f>
        <v>6616.7632605549616</v>
      </c>
      <c r="AM32" s="28"/>
      <c r="AN32" s="27">
        <f>IFERROR(J32/Y32,"N.A.")</f>
        <v>0</v>
      </c>
      <c r="AO32" s="28"/>
      <c r="AP32" s="27">
        <f>IFERROR(L32/AA32,"N.A.")</f>
        <v>5815.035733900183</v>
      </c>
      <c r="AQ32" s="28"/>
      <c r="AR32" s="16">
        <f>IFERROR(N32/AC32, "N.A.")</f>
        <v>5815.035733900183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13463370</v>
      </c>
      <c r="C39" s="2"/>
      <c r="D39" s="2">
        <v>2942220</v>
      </c>
      <c r="E39" s="2"/>
      <c r="F39" s="2">
        <v>3164940</v>
      </c>
      <c r="G39" s="2"/>
      <c r="H39" s="2">
        <v>41467491.00000003</v>
      </c>
      <c r="I39" s="2"/>
      <c r="J39" s="2">
        <v>0</v>
      </c>
      <c r="K39" s="2"/>
      <c r="L39" s="1">
        <f>B39+D39+F39+H39+J39</f>
        <v>61038021.00000003</v>
      </c>
      <c r="M39" s="13">
        <f>C39+E39+G39+I39+K39</f>
        <v>0</v>
      </c>
      <c r="N39" s="14">
        <f>L39+M39</f>
        <v>61038021.00000003</v>
      </c>
      <c r="P39" s="3" t="s">
        <v>12</v>
      </c>
      <c r="Q39" s="2">
        <v>3174</v>
      </c>
      <c r="R39" s="2">
        <v>0</v>
      </c>
      <c r="S39" s="2">
        <v>698</v>
      </c>
      <c r="T39" s="2">
        <v>0</v>
      </c>
      <c r="U39" s="2">
        <v>698</v>
      </c>
      <c r="V39" s="2">
        <v>0</v>
      </c>
      <c r="W39" s="2">
        <v>18475</v>
      </c>
      <c r="X39" s="2">
        <v>0</v>
      </c>
      <c r="Y39" s="2">
        <v>2527</v>
      </c>
      <c r="Z39" s="2">
        <v>0</v>
      </c>
      <c r="AA39" s="1">
        <f>Q39+S39+U39+W39+Y39</f>
        <v>25572</v>
      </c>
      <c r="AB39" s="13">
        <f>R39+T39+V39+X39+Z39</f>
        <v>0</v>
      </c>
      <c r="AC39" s="14">
        <f>AA39+AB39</f>
        <v>25572</v>
      </c>
      <c r="AE39" s="3" t="s">
        <v>12</v>
      </c>
      <c r="AF39" s="2">
        <f>IFERROR(B39/Q39, "N.A.")</f>
        <v>4241.7674858223063</v>
      </c>
      <c r="AG39" s="2" t="str">
        <f t="shared" ref="AG39:AR43" si="30">IFERROR(C39/R39, "N.A.")</f>
        <v>N.A.</v>
      </c>
      <c r="AH39" s="2">
        <f t="shared" si="30"/>
        <v>4215.2148997134673</v>
      </c>
      <c r="AI39" s="2" t="str">
        <f t="shared" si="30"/>
        <v>N.A.</v>
      </c>
      <c r="AJ39" s="2">
        <f t="shared" si="30"/>
        <v>4534.297994269341</v>
      </c>
      <c r="AK39" s="2" t="str">
        <f t="shared" si="30"/>
        <v>N.A.</v>
      </c>
      <c r="AL39" s="2">
        <f t="shared" si="30"/>
        <v>2244.519133964819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2386.9083763491331</v>
      </c>
      <c r="AQ39" s="13" t="str">
        <f t="shared" si="30"/>
        <v>N.A.</v>
      </c>
      <c r="AR39" s="14">
        <f t="shared" si="30"/>
        <v>2386.9083763491331</v>
      </c>
    </row>
    <row r="40" spans="1:44" ht="15" customHeight="1" thickBot="1" x14ac:dyDescent="0.3">
      <c r="A40" s="3" t="s">
        <v>13</v>
      </c>
      <c r="B40" s="2">
        <v>48909039.999999993</v>
      </c>
      <c r="C40" s="2">
        <v>1099080</v>
      </c>
      <c r="D40" s="2">
        <v>95976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49005015.999999993</v>
      </c>
      <c r="M40" s="13">
        <f t="shared" si="31"/>
        <v>1099080</v>
      </c>
      <c r="N40" s="14">
        <f t="shared" ref="N40:N42" si="32">L40+M40</f>
        <v>50104095.999999993</v>
      </c>
      <c r="P40" s="3" t="s">
        <v>13</v>
      </c>
      <c r="Q40" s="2">
        <v>13529</v>
      </c>
      <c r="R40" s="2">
        <v>213</v>
      </c>
      <c r="S40" s="2">
        <v>124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13653</v>
      </c>
      <c r="AB40" s="13">
        <f t="shared" si="33"/>
        <v>213</v>
      </c>
      <c r="AC40" s="14">
        <f t="shared" ref="AC40:AC42" si="34">AA40+AB40</f>
        <v>13866</v>
      </c>
      <c r="AE40" s="3" t="s">
        <v>13</v>
      </c>
      <c r="AF40" s="2">
        <f t="shared" ref="AF40:AF43" si="35">IFERROR(B40/Q40, "N.A.")</f>
        <v>3615.1260255746906</v>
      </c>
      <c r="AG40" s="2">
        <f t="shared" si="30"/>
        <v>5160</v>
      </c>
      <c r="AH40" s="2">
        <f t="shared" si="30"/>
        <v>774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3589.3222002490288</v>
      </c>
      <c r="AQ40" s="13">
        <f t="shared" si="30"/>
        <v>5160</v>
      </c>
      <c r="AR40" s="14">
        <f t="shared" si="30"/>
        <v>3613.4498773979512</v>
      </c>
    </row>
    <row r="41" spans="1:44" ht="15" customHeight="1" thickBot="1" x14ac:dyDescent="0.3">
      <c r="A41" s="3" t="s">
        <v>14</v>
      </c>
      <c r="B41" s="2">
        <v>81538452.99999997</v>
      </c>
      <c r="C41" s="2">
        <v>467496248.00000042</v>
      </c>
      <c r="D41" s="2">
        <v>16920680</v>
      </c>
      <c r="E41" s="2">
        <v>18181840.000000004</v>
      </c>
      <c r="F41" s="2"/>
      <c r="G41" s="2">
        <v>13225440</v>
      </c>
      <c r="H41" s="2"/>
      <c r="I41" s="2">
        <v>33552290</v>
      </c>
      <c r="J41" s="2">
        <v>0</v>
      </c>
      <c r="K41" s="2"/>
      <c r="L41" s="1">
        <f t="shared" si="31"/>
        <v>98459132.99999997</v>
      </c>
      <c r="M41" s="13">
        <f t="shared" si="31"/>
        <v>532455818.00000042</v>
      </c>
      <c r="N41" s="14">
        <f t="shared" si="32"/>
        <v>630914951.00000036</v>
      </c>
      <c r="P41" s="3" t="s">
        <v>14</v>
      </c>
      <c r="Q41" s="2">
        <v>18312</v>
      </c>
      <c r="R41" s="2">
        <v>84507</v>
      </c>
      <c r="S41" s="2">
        <v>4685</v>
      </c>
      <c r="T41" s="2">
        <v>1151</v>
      </c>
      <c r="U41" s="2">
        <v>0</v>
      </c>
      <c r="V41" s="2">
        <v>2875</v>
      </c>
      <c r="W41" s="2">
        <v>0</v>
      </c>
      <c r="X41" s="2">
        <v>6808</v>
      </c>
      <c r="Y41" s="2">
        <v>2439</v>
      </c>
      <c r="Z41" s="2">
        <v>0</v>
      </c>
      <c r="AA41" s="1">
        <f t="shared" si="33"/>
        <v>25436</v>
      </c>
      <c r="AB41" s="13">
        <f t="shared" si="33"/>
        <v>95341</v>
      </c>
      <c r="AC41" s="14">
        <f t="shared" si="34"/>
        <v>120777</v>
      </c>
      <c r="AE41" s="3" t="s">
        <v>14</v>
      </c>
      <c r="AF41" s="2">
        <f t="shared" si="35"/>
        <v>4452.7333442551317</v>
      </c>
      <c r="AG41" s="2">
        <f t="shared" si="30"/>
        <v>5532.0417006875223</v>
      </c>
      <c r="AH41" s="2">
        <f t="shared" si="30"/>
        <v>3611.6712913553897</v>
      </c>
      <c r="AI41" s="2">
        <f t="shared" si="30"/>
        <v>15796.559513466555</v>
      </c>
      <c r="AJ41" s="2" t="str">
        <f t="shared" si="30"/>
        <v>N.A.</v>
      </c>
      <c r="AK41" s="2">
        <f t="shared" si="30"/>
        <v>4600.1530434782608</v>
      </c>
      <c r="AL41" s="2" t="str">
        <f t="shared" si="30"/>
        <v>N.A.</v>
      </c>
      <c r="AM41" s="2">
        <f t="shared" si="30"/>
        <v>4928.3622209165687</v>
      </c>
      <c r="AN41" s="2">
        <f t="shared" si="30"/>
        <v>0</v>
      </c>
      <c r="AO41" s="2" t="str">
        <f t="shared" si="30"/>
        <v>N.A.</v>
      </c>
      <c r="AP41" s="15">
        <f t="shared" si="30"/>
        <v>3870.8575640824015</v>
      </c>
      <c r="AQ41" s="13">
        <f t="shared" si="30"/>
        <v>5584.7517647182267</v>
      </c>
      <c r="AR41" s="14">
        <f t="shared" si="30"/>
        <v>5223.8004835357751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126</v>
      </c>
      <c r="X42" s="2">
        <v>0</v>
      </c>
      <c r="Y42" s="2">
        <v>0</v>
      </c>
      <c r="Z42" s="2">
        <v>0</v>
      </c>
      <c r="AA42" s="1">
        <f t="shared" si="33"/>
        <v>126</v>
      </c>
      <c r="AB42" s="13">
        <f t="shared" si="33"/>
        <v>0</v>
      </c>
      <c r="AC42" s="14">
        <f t="shared" si="34"/>
        <v>126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143910862.99999991</v>
      </c>
      <c r="C43" s="2">
        <v>468595328.00000048</v>
      </c>
      <c r="D43" s="2">
        <v>19958876</v>
      </c>
      <c r="E43" s="2">
        <v>18181840.000000004</v>
      </c>
      <c r="F43" s="2">
        <v>3164940</v>
      </c>
      <c r="G43" s="2">
        <v>13225440</v>
      </c>
      <c r="H43" s="2">
        <v>41467491.00000003</v>
      </c>
      <c r="I43" s="2">
        <v>33552290</v>
      </c>
      <c r="J43" s="2">
        <v>0</v>
      </c>
      <c r="K43" s="2"/>
      <c r="L43" s="1">
        <f t="shared" ref="L43" si="36">B43+D43+F43+H43+J43</f>
        <v>208502169.99999994</v>
      </c>
      <c r="M43" s="13">
        <f t="shared" ref="M43" si="37">C43+E43+G43+I43+K43</f>
        <v>533554898.00000048</v>
      </c>
      <c r="N43" s="17">
        <f t="shared" ref="N43" si="38">L43+M43</f>
        <v>742057068.00000048</v>
      </c>
      <c r="P43" s="4" t="s">
        <v>16</v>
      </c>
      <c r="Q43" s="2">
        <v>35015</v>
      </c>
      <c r="R43" s="2">
        <v>84720</v>
      </c>
      <c r="S43" s="2">
        <v>5507</v>
      </c>
      <c r="T43" s="2">
        <v>1151</v>
      </c>
      <c r="U43" s="2">
        <v>698</v>
      </c>
      <c r="V43" s="2">
        <v>2875</v>
      </c>
      <c r="W43" s="2">
        <v>18601</v>
      </c>
      <c r="X43" s="2">
        <v>6808</v>
      </c>
      <c r="Y43" s="2">
        <v>4966</v>
      </c>
      <c r="Z43" s="2">
        <v>0</v>
      </c>
      <c r="AA43" s="1">
        <f t="shared" ref="AA43" si="39">Q43+S43+U43+W43+Y43</f>
        <v>64787</v>
      </c>
      <c r="AB43" s="13">
        <f t="shared" ref="AB43" si="40">R43+T43+V43+X43+Z43</f>
        <v>95554</v>
      </c>
      <c r="AC43" s="17">
        <f t="shared" ref="AC43" si="41">AA43+AB43</f>
        <v>160341</v>
      </c>
      <c r="AE43" s="4" t="s">
        <v>16</v>
      </c>
      <c r="AF43" s="2">
        <f t="shared" si="35"/>
        <v>4109.9775239183182</v>
      </c>
      <c r="AG43" s="2">
        <f t="shared" si="30"/>
        <v>5531.1063267233294</v>
      </c>
      <c r="AH43" s="2">
        <f t="shared" si="30"/>
        <v>3624.2738333030688</v>
      </c>
      <c r="AI43" s="2">
        <f t="shared" si="30"/>
        <v>15796.559513466555</v>
      </c>
      <c r="AJ43" s="2">
        <f t="shared" si="30"/>
        <v>4534.297994269341</v>
      </c>
      <c r="AK43" s="2">
        <f t="shared" si="30"/>
        <v>4600.1530434782608</v>
      </c>
      <c r="AL43" s="2">
        <f t="shared" si="30"/>
        <v>2229.3151443470797</v>
      </c>
      <c r="AM43" s="2">
        <f t="shared" si="30"/>
        <v>4928.3622209165687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3218.2717211786307</v>
      </c>
      <c r="AQ43" s="13">
        <f t="shared" ref="AQ43" si="43">IFERROR(M43/AB43, "N.A.")</f>
        <v>5583.8049479875308</v>
      </c>
      <c r="AR43" s="14">
        <f t="shared" ref="AR43" si="44">IFERROR(N43/AC43, "N.A.")</f>
        <v>4627.9932643553457</v>
      </c>
    </row>
    <row r="44" spans="1:44" ht="15" customHeight="1" thickBot="1" x14ac:dyDescent="0.3">
      <c r="A44" s="5" t="s">
        <v>0</v>
      </c>
      <c r="B44" s="24">
        <f>B43+C43</f>
        <v>612506191.00000036</v>
      </c>
      <c r="C44" s="26"/>
      <c r="D44" s="24">
        <f>D43+E43</f>
        <v>38140716</v>
      </c>
      <c r="E44" s="26"/>
      <c r="F44" s="24">
        <f>F43+G43</f>
        <v>16390380</v>
      </c>
      <c r="G44" s="26"/>
      <c r="H44" s="24">
        <f>H43+I43</f>
        <v>75019781.00000003</v>
      </c>
      <c r="I44" s="26"/>
      <c r="J44" s="24">
        <f>J43+K43</f>
        <v>0</v>
      </c>
      <c r="K44" s="26"/>
      <c r="L44" s="24">
        <f>L43+M43</f>
        <v>742057068.00000048</v>
      </c>
      <c r="M44" s="25"/>
      <c r="N44" s="18">
        <f>B44+D44+F44+H44+J44</f>
        <v>742057068.00000036</v>
      </c>
      <c r="P44" s="5" t="s">
        <v>0</v>
      </c>
      <c r="Q44" s="24">
        <f>Q43+R43</f>
        <v>119735</v>
      </c>
      <c r="R44" s="26"/>
      <c r="S44" s="24">
        <f>S43+T43</f>
        <v>6658</v>
      </c>
      <c r="T44" s="26"/>
      <c r="U44" s="24">
        <f>U43+V43</f>
        <v>3573</v>
      </c>
      <c r="V44" s="26"/>
      <c r="W44" s="24">
        <f>W43+X43</f>
        <v>25409</v>
      </c>
      <c r="X44" s="26"/>
      <c r="Y44" s="24">
        <f>Y43+Z43</f>
        <v>4966</v>
      </c>
      <c r="Z44" s="26"/>
      <c r="AA44" s="24">
        <f>AA43+AB43</f>
        <v>160341</v>
      </c>
      <c r="AB44" s="25"/>
      <c r="AC44" s="18">
        <f>Q44+S44+U44+W44+Y44</f>
        <v>160341</v>
      </c>
      <c r="AE44" s="5" t="s">
        <v>0</v>
      </c>
      <c r="AF44" s="27">
        <f>IFERROR(B44/Q44,"N.A.")</f>
        <v>5115.5150206706503</v>
      </c>
      <c r="AG44" s="28"/>
      <c r="AH44" s="27">
        <f>IFERROR(D44/S44,"N.A.")</f>
        <v>5728.55452087714</v>
      </c>
      <c r="AI44" s="28"/>
      <c r="AJ44" s="27">
        <f>IFERROR(F44/U44,"N.A.")</f>
        <v>4587.2879932829555</v>
      </c>
      <c r="AK44" s="28"/>
      <c r="AL44" s="27">
        <f>IFERROR(H44/W44,"N.A.")</f>
        <v>2952.4885276870414</v>
      </c>
      <c r="AM44" s="28"/>
      <c r="AN44" s="27">
        <f>IFERROR(J44/Y44,"N.A.")</f>
        <v>0</v>
      </c>
      <c r="AO44" s="28"/>
      <c r="AP44" s="27">
        <f>IFERROR(L44/AA44,"N.A.")</f>
        <v>4627.9932643553457</v>
      </c>
      <c r="AQ44" s="28"/>
      <c r="AR44" s="16">
        <f>IFERROR(N44/AC44, "N.A.")</f>
        <v>4627.9932643553448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7569530</v>
      </c>
      <c r="C15" s="2"/>
      <c r="D15" s="2">
        <v>495000</v>
      </c>
      <c r="E15" s="2"/>
      <c r="F15" s="2">
        <v>5342300.0000000009</v>
      </c>
      <c r="G15" s="2"/>
      <c r="H15" s="2">
        <v>14053224.999999998</v>
      </c>
      <c r="I15" s="2"/>
      <c r="J15" s="2">
        <v>0</v>
      </c>
      <c r="K15" s="2"/>
      <c r="L15" s="1">
        <f>B15+D15+F15+H15+J15</f>
        <v>27460055</v>
      </c>
      <c r="M15" s="13">
        <f>C15+E15+G15+I15+K15</f>
        <v>0</v>
      </c>
      <c r="N15" s="14">
        <f>L15+M15</f>
        <v>27460055</v>
      </c>
      <c r="P15" s="3" t="s">
        <v>12</v>
      </c>
      <c r="Q15" s="2">
        <v>1680</v>
      </c>
      <c r="R15" s="2">
        <v>0</v>
      </c>
      <c r="S15" s="2">
        <v>110</v>
      </c>
      <c r="T15" s="2">
        <v>0</v>
      </c>
      <c r="U15" s="2">
        <v>681</v>
      </c>
      <c r="V15" s="2">
        <v>0</v>
      </c>
      <c r="W15" s="2">
        <v>4675</v>
      </c>
      <c r="X15" s="2">
        <v>0</v>
      </c>
      <c r="Y15" s="2">
        <v>1911</v>
      </c>
      <c r="Z15" s="2">
        <v>0</v>
      </c>
      <c r="AA15" s="1">
        <f>Q15+S15+U15+W15+Y15</f>
        <v>9057</v>
      </c>
      <c r="AB15" s="13">
        <f>R15+T15+V15+X15+Z15</f>
        <v>0</v>
      </c>
      <c r="AC15" s="14">
        <f>AA15+AB15</f>
        <v>9057</v>
      </c>
      <c r="AE15" s="3" t="s">
        <v>12</v>
      </c>
      <c r="AF15" s="2">
        <f>IFERROR(B15/Q15, "N.A.")</f>
        <v>4505.6726190476193</v>
      </c>
      <c r="AG15" s="2" t="str">
        <f t="shared" ref="AG15:AR19" si="0">IFERROR(C15/R15, "N.A.")</f>
        <v>N.A.</v>
      </c>
      <c r="AH15" s="2">
        <f t="shared" si="0"/>
        <v>4500</v>
      </c>
      <c r="AI15" s="2" t="str">
        <f t="shared" si="0"/>
        <v>N.A.</v>
      </c>
      <c r="AJ15" s="2">
        <f t="shared" si="0"/>
        <v>7844.787077826727</v>
      </c>
      <c r="AK15" s="2" t="str">
        <f t="shared" si="0"/>
        <v>N.A.</v>
      </c>
      <c r="AL15" s="2">
        <f t="shared" si="0"/>
        <v>3006.0374331550797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3031.9150932980015</v>
      </c>
      <c r="AQ15" s="13" t="str">
        <f t="shared" si="0"/>
        <v>N.A.</v>
      </c>
      <c r="AR15" s="14">
        <f t="shared" si="0"/>
        <v>3031.9150932980015</v>
      </c>
    </row>
    <row r="16" spans="1:44" ht="15" customHeight="1" thickBot="1" x14ac:dyDescent="0.3">
      <c r="A16" s="3" t="s">
        <v>13</v>
      </c>
      <c r="B16" s="2">
        <v>914095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914095</v>
      </c>
      <c r="M16" s="13">
        <f t="shared" si="1"/>
        <v>0</v>
      </c>
      <c r="N16" s="14">
        <f t="shared" ref="N16:N18" si="2">L16+M16</f>
        <v>914095</v>
      </c>
      <c r="P16" s="3" t="s">
        <v>13</v>
      </c>
      <c r="Q16" s="2">
        <v>472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472</v>
      </c>
      <c r="AB16" s="13">
        <f t="shared" si="3"/>
        <v>0</v>
      </c>
      <c r="AC16" s="14">
        <f t="shared" ref="AC16:AC18" si="4">AA16+AB16</f>
        <v>472</v>
      </c>
      <c r="AE16" s="3" t="s">
        <v>13</v>
      </c>
      <c r="AF16" s="2">
        <f t="shared" ref="AF16:AF19" si="5">IFERROR(B16/Q16, "N.A.")</f>
        <v>1936.6419491525423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1936.6419491525423</v>
      </c>
      <c r="AQ16" s="13" t="str">
        <f t="shared" si="0"/>
        <v>N.A.</v>
      </c>
      <c r="AR16" s="14">
        <f t="shared" si="0"/>
        <v>1936.6419491525423</v>
      </c>
    </row>
    <row r="17" spans="1:44" ht="15" customHeight="1" thickBot="1" x14ac:dyDescent="0.3">
      <c r="A17" s="3" t="s">
        <v>14</v>
      </c>
      <c r="B17" s="2">
        <v>16598441.000000002</v>
      </c>
      <c r="C17" s="2">
        <v>30376150</v>
      </c>
      <c r="D17" s="2">
        <v>1898880</v>
      </c>
      <c r="E17" s="2"/>
      <c r="F17" s="2"/>
      <c r="G17" s="2">
        <v>2476800</v>
      </c>
      <c r="H17" s="2"/>
      <c r="I17" s="2">
        <v>5042900</v>
      </c>
      <c r="J17" s="2">
        <v>0</v>
      </c>
      <c r="K17" s="2"/>
      <c r="L17" s="1">
        <f t="shared" si="1"/>
        <v>18497321</v>
      </c>
      <c r="M17" s="13">
        <f t="shared" si="1"/>
        <v>37895850</v>
      </c>
      <c r="N17" s="14">
        <f t="shared" si="2"/>
        <v>56393171</v>
      </c>
      <c r="P17" s="3" t="s">
        <v>14</v>
      </c>
      <c r="Q17" s="2">
        <v>3446</v>
      </c>
      <c r="R17" s="2">
        <v>3617</v>
      </c>
      <c r="S17" s="2">
        <v>192</v>
      </c>
      <c r="T17" s="2">
        <v>0</v>
      </c>
      <c r="U17" s="2">
        <v>0</v>
      </c>
      <c r="V17" s="2">
        <v>384</v>
      </c>
      <c r="W17" s="2">
        <v>0</v>
      </c>
      <c r="X17" s="2">
        <v>633</v>
      </c>
      <c r="Y17" s="2">
        <v>789</v>
      </c>
      <c r="Z17" s="2">
        <v>0</v>
      </c>
      <c r="AA17" s="1">
        <f t="shared" si="3"/>
        <v>4427</v>
      </c>
      <c r="AB17" s="13">
        <f t="shared" si="3"/>
        <v>4634</v>
      </c>
      <c r="AC17" s="14">
        <f t="shared" si="4"/>
        <v>9061</v>
      </c>
      <c r="AE17" s="3" t="s">
        <v>14</v>
      </c>
      <c r="AF17" s="2">
        <f t="shared" si="5"/>
        <v>4816.7269297736511</v>
      </c>
      <c r="AG17" s="2">
        <f t="shared" si="0"/>
        <v>8398.1614597732932</v>
      </c>
      <c r="AH17" s="2">
        <f t="shared" si="0"/>
        <v>9890</v>
      </c>
      <c r="AI17" s="2" t="str">
        <f t="shared" si="0"/>
        <v>N.A.</v>
      </c>
      <c r="AJ17" s="2" t="str">
        <f t="shared" si="0"/>
        <v>N.A.</v>
      </c>
      <c r="AK17" s="2">
        <f t="shared" si="0"/>
        <v>6450</v>
      </c>
      <c r="AL17" s="2" t="str">
        <f t="shared" si="0"/>
        <v>N.A.</v>
      </c>
      <c r="AM17" s="2">
        <f t="shared" si="0"/>
        <v>7966.666666666667</v>
      </c>
      <c r="AN17" s="2">
        <f t="shared" si="0"/>
        <v>0</v>
      </c>
      <c r="AO17" s="2" t="str">
        <f t="shared" si="0"/>
        <v>N.A.</v>
      </c>
      <c r="AP17" s="15">
        <f t="shared" si="0"/>
        <v>4178.2970408854753</v>
      </c>
      <c r="AQ17" s="13">
        <f t="shared" si="0"/>
        <v>8177.7837721191199</v>
      </c>
      <c r="AR17" s="14">
        <f t="shared" si="0"/>
        <v>6223.7248648052091</v>
      </c>
    </row>
    <row r="18" spans="1:44" ht="15" customHeight="1" thickBot="1" x14ac:dyDescent="0.3">
      <c r="A18" s="3" t="s">
        <v>15</v>
      </c>
      <c r="B18" s="2">
        <v>4559170</v>
      </c>
      <c r="C18" s="2">
        <v>701760</v>
      </c>
      <c r="D18" s="2">
        <v>338624.99999999994</v>
      </c>
      <c r="E18" s="2"/>
      <c r="F18" s="2"/>
      <c r="G18" s="2">
        <v>962920</v>
      </c>
      <c r="H18" s="2">
        <v>2235230</v>
      </c>
      <c r="I18" s="2"/>
      <c r="J18" s="2">
        <v>0</v>
      </c>
      <c r="K18" s="2"/>
      <c r="L18" s="1">
        <f t="shared" si="1"/>
        <v>7133025</v>
      </c>
      <c r="M18" s="13">
        <f t="shared" si="1"/>
        <v>1664680</v>
      </c>
      <c r="N18" s="14">
        <f t="shared" si="2"/>
        <v>8797705</v>
      </c>
      <c r="P18" s="3" t="s">
        <v>15</v>
      </c>
      <c r="Q18" s="2">
        <v>1452</v>
      </c>
      <c r="R18" s="2">
        <v>192</v>
      </c>
      <c r="S18" s="2">
        <v>635</v>
      </c>
      <c r="T18" s="2">
        <v>0</v>
      </c>
      <c r="U18" s="2">
        <v>0</v>
      </c>
      <c r="V18" s="2">
        <v>477</v>
      </c>
      <c r="W18" s="2">
        <v>5127</v>
      </c>
      <c r="X18" s="2">
        <v>0</v>
      </c>
      <c r="Y18" s="2">
        <v>460</v>
      </c>
      <c r="Z18" s="2">
        <v>0</v>
      </c>
      <c r="AA18" s="1">
        <f t="shared" si="3"/>
        <v>7674</v>
      </c>
      <c r="AB18" s="13">
        <f t="shared" si="3"/>
        <v>669</v>
      </c>
      <c r="AC18" s="17">
        <f t="shared" si="4"/>
        <v>8343</v>
      </c>
      <c r="AE18" s="3" t="s">
        <v>15</v>
      </c>
      <c r="AF18" s="2">
        <f t="shared" si="5"/>
        <v>3139.9242424242425</v>
      </c>
      <c r="AG18" s="2">
        <f t="shared" si="0"/>
        <v>3655</v>
      </c>
      <c r="AH18" s="2">
        <f t="shared" si="0"/>
        <v>533.26771653543301</v>
      </c>
      <c r="AI18" s="2" t="str">
        <f t="shared" si="0"/>
        <v>N.A.</v>
      </c>
      <c r="AJ18" s="2" t="str">
        <f t="shared" si="0"/>
        <v>N.A.</v>
      </c>
      <c r="AK18" s="2">
        <f t="shared" si="0"/>
        <v>2018.7002096436058</v>
      </c>
      <c r="AL18" s="2">
        <f t="shared" si="0"/>
        <v>435.97230349132047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929.50547302580139</v>
      </c>
      <c r="AQ18" s="13">
        <f t="shared" si="0"/>
        <v>2488.3109118086695</v>
      </c>
      <c r="AR18" s="14">
        <f t="shared" si="0"/>
        <v>1054.5013784010548</v>
      </c>
    </row>
    <row r="19" spans="1:44" ht="15" customHeight="1" thickBot="1" x14ac:dyDescent="0.3">
      <c r="A19" s="4" t="s">
        <v>16</v>
      </c>
      <c r="B19" s="2">
        <v>29641235.999999996</v>
      </c>
      <c r="C19" s="2">
        <v>31077909.999999996</v>
      </c>
      <c r="D19" s="2">
        <v>2732505</v>
      </c>
      <c r="E19" s="2"/>
      <c r="F19" s="2">
        <v>5342300.0000000009</v>
      </c>
      <c r="G19" s="2">
        <v>3439720</v>
      </c>
      <c r="H19" s="2">
        <v>16288454.999999993</v>
      </c>
      <c r="I19" s="2">
        <v>5042900</v>
      </c>
      <c r="J19" s="2">
        <v>0</v>
      </c>
      <c r="K19" s="2"/>
      <c r="L19" s="1">
        <f t="shared" ref="L19" si="6">B19+D19+F19+H19+J19</f>
        <v>54004495.999999993</v>
      </c>
      <c r="M19" s="13">
        <f t="shared" ref="M19" si="7">C19+E19+G19+I19+K19</f>
        <v>39560530</v>
      </c>
      <c r="N19" s="17">
        <f t="shared" ref="N19" si="8">L19+M19</f>
        <v>93565026</v>
      </c>
      <c r="P19" s="4" t="s">
        <v>16</v>
      </c>
      <c r="Q19" s="2">
        <v>7050</v>
      </c>
      <c r="R19" s="2">
        <v>3809</v>
      </c>
      <c r="S19" s="2">
        <v>937</v>
      </c>
      <c r="T19" s="2">
        <v>0</v>
      </c>
      <c r="U19" s="2">
        <v>681</v>
      </c>
      <c r="V19" s="2">
        <v>861</v>
      </c>
      <c r="W19" s="2">
        <v>9802</v>
      </c>
      <c r="X19" s="2">
        <v>633</v>
      </c>
      <c r="Y19" s="2">
        <v>3160</v>
      </c>
      <c r="Z19" s="2">
        <v>0</v>
      </c>
      <c r="AA19" s="1">
        <f t="shared" ref="AA19" si="9">Q19+S19+U19+W19+Y19</f>
        <v>21630</v>
      </c>
      <c r="AB19" s="13">
        <f t="shared" ref="AB19" si="10">R19+T19+V19+X19+Z19</f>
        <v>5303</v>
      </c>
      <c r="AC19" s="14">
        <f t="shared" ref="AC19" si="11">AA19+AB19</f>
        <v>26933</v>
      </c>
      <c r="AE19" s="4" t="s">
        <v>16</v>
      </c>
      <c r="AF19" s="2">
        <f t="shared" si="5"/>
        <v>4204.4306382978721</v>
      </c>
      <c r="AG19" s="2">
        <f t="shared" si="0"/>
        <v>8159.0732475715404</v>
      </c>
      <c r="AH19" s="2">
        <f t="shared" si="0"/>
        <v>2916.2273212379937</v>
      </c>
      <c r="AI19" s="2" t="str">
        <f t="shared" si="0"/>
        <v>N.A.</v>
      </c>
      <c r="AJ19" s="2">
        <f t="shared" si="0"/>
        <v>7844.787077826727</v>
      </c>
      <c r="AK19" s="2">
        <f t="shared" si="0"/>
        <v>3995.0290360046456</v>
      </c>
      <c r="AL19" s="2">
        <f t="shared" si="0"/>
        <v>1661.7481126300747</v>
      </c>
      <c r="AM19" s="2">
        <f t="shared" si="0"/>
        <v>7966.666666666667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2496.7404530744334</v>
      </c>
      <c r="AQ19" s="13">
        <f t="shared" ref="AQ19" si="13">IFERROR(M19/AB19, "N.A.")</f>
        <v>7460.0282858759192</v>
      </c>
      <c r="AR19" s="14">
        <f t="shared" ref="AR19" si="14">IFERROR(N19/AC19, "N.A.")</f>
        <v>3473.9919800987636</v>
      </c>
    </row>
    <row r="20" spans="1:44" ht="15" customHeight="1" thickBot="1" x14ac:dyDescent="0.3">
      <c r="A20" s="5" t="s">
        <v>0</v>
      </c>
      <c r="B20" s="24">
        <f>B19+C19</f>
        <v>60719145.999999993</v>
      </c>
      <c r="C20" s="26"/>
      <c r="D20" s="24">
        <f>D19+E19</f>
        <v>2732505</v>
      </c>
      <c r="E20" s="26"/>
      <c r="F20" s="24">
        <f>F19+G19</f>
        <v>8782020</v>
      </c>
      <c r="G20" s="26"/>
      <c r="H20" s="24">
        <f>H19+I19</f>
        <v>21331354.999999993</v>
      </c>
      <c r="I20" s="26"/>
      <c r="J20" s="24">
        <f>J19+K19</f>
        <v>0</v>
      </c>
      <c r="K20" s="26"/>
      <c r="L20" s="24">
        <f>L19+M19</f>
        <v>93565026</v>
      </c>
      <c r="M20" s="25"/>
      <c r="N20" s="18">
        <f>B20+D20+F20+H20+J20</f>
        <v>93565026</v>
      </c>
      <c r="P20" s="5" t="s">
        <v>0</v>
      </c>
      <c r="Q20" s="24">
        <f>Q19+R19</f>
        <v>10859</v>
      </c>
      <c r="R20" s="26"/>
      <c r="S20" s="24">
        <f>S19+T19</f>
        <v>937</v>
      </c>
      <c r="T20" s="26"/>
      <c r="U20" s="24">
        <f>U19+V19</f>
        <v>1542</v>
      </c>
      <c r="V20" s="26"/>
      <c r="W20" s="24">
        <f>W19+X19</f>
        <v>10435</v>
      </c>
      <c r="X20" s="26"/>
      <c r="Y20" s="24">
        <f>Y19+Z19</f>
        <v>3160</v>
      </c>
      <c r="Z20" s="26"/>
      <c r="AA20" s="24">
        <f>AA19+AB19</f>
        <v>26933</v>
      </c>
      <c r="AB20" s="26"/>
      <c r="AC20" s="19">
        <f>Q20+S20+U20+W20+Y20</f>
        <v>26933</v>
      </c>
      <c r="AE20" s="5" t="s">
        <v>0</v>
      </c>
      <c r="AF20" s="27">
        <f>IFERROR(B20/Q20,"N.A.")</f>
        <v>5591.5964637627767</v>
      </c>
      <c r="AG20" s="28"/>
      <c r="AH20" s="27">
        <f>IFERROR(D20/S20,"N.A.")</f>
        <v>2916.2273212379937</v>
      </c>
      <c r="AI20" s="28"/>
      <c r="AJ20" s="27">
        <f>IFERROR(F20/U20,"N.A.")</f>
        <v>5695.2140077821014</v>
      </c>
      <c r="AK20" s="28"/>
      <c r="AL20" s="27">
        <f>IFERROR(H20/W20,"N.A.")</f>
        <v>2044.2122664111157</v>
      </c>
      <c r="AM20" s="28"/>
      <c r="AN20" s="27">
        <f>IFERROR(J20/Y20,"N.A.")</f>
        <v>0</v>
      </c>
      <c r="AO20" s="28"/>
      <c r="AP20" s="27">
        <f>IFERROR(L20/AA20,"N.A.")</f>
        <v>3473.9919800987636</v>
      </c>
      <c r="AQ20" s="28"/>
      <c r="AR20" s="16">
        <f>IFERROR(N20/AC20, "N.A.")</f>
        <v>3473.9919800987636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6319700</v>
      </c>
      <c r="C27" s="2"/>
      <c r="D27" s="2">
        <v>495000</v>
      </c>
      <c r="E27" s="2"/>
      <c r="F27" s="2">
        <v>5342300.0000000009</v>
      </c>
      <c r="G27" s="2"/>
      <c r="H27" s="2">
        <v>11162430</v>
      </c>
      <c r="I27" s="2"/>
      <c r="J27" s="2"/>
      <c r="K27" s="2"/>
      <c r="L27" s="1">
        <f>B27+D27+F27+H27+J27</f>
        <v>23319430</v>
      </c>
      <c r="M27" s="13">
        <f>C27+E27+G27+I27+K27</f>
        <v>0</v>
      </c>
      <c r="N27" s="14">
        <f>L27+M27</f>
        <v>23319430</v>
      </c>
      <c r="P27" s="3" t="s">
        <v>12</v>
      </c>
      <c r="Q27" s="2">
        <v>1081</v>
      </c>
      <c r="R27" s="2">
        <v>0</v>
      </c>
      <c r="S27" s="2">
        <v>110</v>
      </c>
      <c r="T27" s="2">
        <v>0</v>
      </c>
      <c r="U27" s="2">
        <v>681</v>
      </c>
      <c r="V27" s="2">
        <v>0</v>
      </c>
      <c r="W27" s="2">
        <v>2354</v>
      </c>
      <c r="X27" s="2">
        <v>0</v>
      </c>
      <c r="Y27" s="2">
        <v>0</v>
      </c>
      <c r="Z27" s="2">
        <v>0</v>
      </c>
      <c r="AA27" s="1">
        <f>Q27+S27+U27+W27+Y27</f>
        <v>4226</v>
      </c>
      <c r="AB27" s="13">
        <f>R27+T27+V27+X27+Z27</f>
        <v>0</v>
      </c>
      <c r="AC27" s="14">
        <f>AA27+AB27</f>
        <v>4226</v>
      </c>
      <c r="AE27" s="3" t="s">
        <v>12</v>
      </c>
      <c r="AF27" s="2">
        <f>IFERROR(B27/Q27, "N.A.")</f>
        <v>5846.1609620721556</v>
      </c>
      <c r="AG27" s="2" t="str">
        <f t="shared" ref="AG27:AR31" si="15">IFERROR(C27/R27, "N.A.")</f>
        <v>N.A.</v>
      </c>
      <c r="AH27" s="2">
        <f t="shared" si="15"/>
        <v>4500</v>
      </c>
      <c r="AI27" s="2" t="str">
        <f t="shared" si="15"/>
        <v>N.A.</v>
      </c>
      <c r="AJ27" s="2">
        <f t="shared" si="15"/>
        <v>7844.787077826727</v>
      </c>
      <c r="AK27" s="2" t="str">
        <f t="shared" si="15"/>
        <v>N.A.</v>
      </c>
      <c r="AL27" s="2">
        <f t="shared" si="15"/>
        <v>4741.8988954970264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5518.0856601987698</v>
      </c>
      <c r="AQ27" s="13" t="str">
        <f t="shared" si="15"/>
        <v>N.A.</v>
      </c>
      <c r="AR27" s="14">
        <f t="shared" si="15"/>
        <v>5518.0856601987698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13373261</v>
      </c>
      <c r="C29" s="2">
        <v>19866760</v>
      </c>
      <c r="D29" s="2">
        <v>1898880</v>
      </c>
      <c r="E29" s="2"/>
      <c r="F29" s="2"/>
      <c r="G29" s="2">
        <v>2476800</v>
      </c>
      <c r="H29" s="2"/>
      <c r="I29" s="2">
        <v>2321000</v>
      </c>
      <c r="J29" s="2">
        <v>0</v>
      </c>
      <c r="K29" s="2"/>
      <c r="L29" s="1">
        <f t="shared" si="16"/>
        <v>15272141</v>
      </c>
      <c r="M29" s="13">
        <f t="shared" si="16"/>
        <v>24664560</v>
      </c>
      <c r="N29" s="14">
        <f t="shared" si="17"/>
        <v>39936701</v>
      </c>
      <c r="P29" s="3" t="s">
        <v>14</v>
      </c>
      <c r="Q29" s="2">
        <v>2765</v>
      </c>
      <c r="R29" s="2">
        <v>2445</v>
      </c>
      <c r="S29" s="2">
        <v>192</v>
      </c>
      <c r="T29" s="2">
        <v>0</v>
      </c>
      <c r="U29" s="2">
        <v>0</v>
      </c>
      <c r="V29" s="2">
        <v>192</v>
      </c>
      <c r="W29" s="2">
        <v>0</v>
      </c>
      <c r="X29" s="2">
        <v>422</v>
      </c>
      <c r="Y29" s="2">
        <v>211</v>
      </c>
      <c r="Z29" s="2">
        <v>0</v>
      </c>
      <c r="AA29" s="1">
        <f t="shared" si="18"/>
        <v>3168</v>
      </c>
      <c r="AB29" s="13">
        <f t="shared" si="18"/>
        <v>3059</v>
      </c>
      <c r="AC29" s="14">
        <f t="shared" si="19"/>
        <v>6227</v>
      </c>
      <c r="AE29" s="3" t="s">
        <v>14</v>
      </c>
      <c r="AF29" s="2">
        <f t="shared" si="20"/>
        <v>4836.6224231464739</v>
      </c>
      <c r="AG29" s="2">
        <f t="shared" si="15"/>
        <v>8125.4642126789367</v>
      </c>
      <c r="AH29" s="2">
        <f t="shared" si="15"/>
        <v>9890</v>
      </c>
      <c r="AI29" s="2" t="str">
        <f t="shared" si="15"/>
        <v>N.A.</v>
      </c>
      <c r="AJ29" s="2" t="str">
        <f t="shared" si="15"/>
        <v>N.A.</v>
      </c>
      <c r="AK29" s="2">
        <f t="shared" si="15"/>
        <v>12900</v>
      </c>
      <c r="AL29" s="2" t="str">
        <f t="shared" si="15"/>
        <v>N.A.</v>
      </c>
      <c r="AM29" s="2">
        <f t="shared" si="15"/>
        <v>5500</v>
      </c>
      <c r="AN29" s="2">
        <f t="shared" si="15"/>
        <v>0</v>
      </c>
      <c r="AO29" s="2" t="str">
        <f t="shared" si="15"/>
        <v>N.A.</v>
      </c>
      <c r="AP29" s="15">
        <f t="shared" si="15"/>
        <v>4820.7515782828286</v>
      </c>
      <c r="AQ29" s="13">
        <f t="shared" si="15"/>
        <v>8062.9486760379204</v>
      </c>
      <c r="AR29" s="14">
        <f t="shared" si="15"/>
        <v>6413.4737433756227</v>
      </c>
    </row>
    <row r="30" spans="1:44" ht="15" customHeight="1" thickBot="1" x14ac:dyDescent="0.3">
      <c r="A30" s="3" t="s">
        <v>15</v>
      </c>
      <c r="B30" s="2">
        <v>4559170</v>
      </c>
      <c r="C30" s="2">
        <v>701760</v>
      </c>
      <c r="D30" s="2">
        <v>112875.00000000001</v>
      </c>
      <c r="E30" s="2"/>
      <c r="F30" s="2"/>
      <c r="G30" s="2">
        <v>577920</v>
      </c>
      <c r="H30" s="2">
        <v>2235230</v>
      </c>
      <c r="I30" s="2"/>
      <c r="J30" s="2">
        <v>0</v>
      </c>
      <c r="K30" s="2"/>
      <c r="L30" s="1">
        <f t="shared" si="16"/>
        <v>6907275</v>
      </c>
      <c r="M30" s="13">
        <f t="shared" si="16"/>
        <v>1279680</v>
      </c>
      <c r="N30" s="14">
        <f t="shared" si="17"/>
        <v>8186955</v>
      </c>
      <c r="P30" s="3" t="s">
        <v>15</v>
      </c>
      <c r="Q30" s="2">
        <v>1452</v>
      </c>
      <c r="R30" s="2">
        <v>192</v>
      </c>
      <c r="S30" s="2">
        <v>285</v>
      </c>
      <c r="T30" s="2">
        <v>0</v>
      </c>
      <c r="U30" s="2">
        <v>0</v>
      </c>
      <c r="V30" s="2">
        <v>367</v>
      </c>
      <c r="W30" s="2">
        <v>5127</v>
      </c>
      <c r="X30" s="2">
        <v>0</v>
      </c>
      <c r="Y30" s="2">
        <v>460</v>
      </c>
      <c r="Z30" s="2">
        <v>0</v>
      </c>
      <c r="AA30" s="1">
        <f t="shared" si="18"/>
        <v>7324</v>
      </c>
      <c r="AB30" s="13">
        <f t="shared" si="18"/>
        <v>559</v>
      </c>
      <c r="AC30" s="17">
        <f t="shared" si="19"/>
        <v>7883</v>
      </c>
      <c r="AE30" s="3" t="s">
        <v>15</v>
      </c>
      <c r="AF30" s="2">
        <f t="shared" si="20"/>
        <v>3139.9242424242425</v>
      </c>
      <c r="AG30" s="2">
        <f t="shared" si="15"/>
        <v>3655</v>
      </c>
      <c r="AH30" s="2">
        <f t="shared" si="15"/>
        <v>396.0526315789474</v>
      </c>
      <c r="AI30" s="2" t="str">
        <f t="shared" si="15"/>
        <v>N.A.</v>
      </c>
      <c r="AJ30" s="2" t="str">
        <f t="shared" si="15"/>
        <v>N.A.</v>
      </c>
      <c r="AK30" s="2">
        <f t="shared" si="15"/>
        <v>1574.7138964577657</v>
      </c>
      <c r="AL30" s="2">
        <f t="shared" si="15"/>
        <v>435.97230349132047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943.10144729655929</v>
      </c>
      <c r="AQ30" s="13">
        <f t="shared" si="15"/>
        <v>2289.2307692307691</v>
      </c>
      <c r="AR30" s="14">
        <f t="shared" si="15"/>
        <v>1038.5582899911201</v>
      </c>
    </row>
    <row r="31" spans="1:44" ht="15" customHeight="1" thickBot="1" x14ac:dyDescent="0.3">
      <c r="A31" s="4" t="s">
        <v>16</v>
      </c>
      <c r="B31" s="2">
        <v>24252131.000000007</v>
      </c>
      <c r="C31" s="2">
        <v>20568520</v>
      </c>
      <c r="D31" s="2">
        <v>2506755</v>
      </c>
      <c r="E31" s="2"/>
      <c r="F31" s="2">
        <v>5342300.0000000009</v>
      </c>
      <c r="G31" s="2">
        <v>3054720</v>
      </c>
      <c r="H31" s="2">
        <v>13397660.000000004</v>
      </c>
      <c r="I31" s="2">
        <v>2321000</v>
      </c>
      <c r="J31" s="2">
        <v>0</v>
      </c>
      <c r="K31" s="2"/>
      <c r="L31" s="1">
        <f t="shared" ref="L31" si="21">B31+D31+F31+H31+J31</f>
        <v>45498846.000000015</v>
      </c>
      <c r="M31" s="13">
        <f t="shared" ref="M31" si="22">C31+E31+G31+I31+K31</f>
        <v>25944240</v>
      </c>
      <c r="N31" s="17">
        <f t="shared" ref="N31" si="23">L31+M31</f>
        <v>71443086.000000015</v>
      </c>
      <c r="P31" s="4" t="s">
        <v>16</v>
      </c>
      <c r="Q31" s="2">
        <v>5298</v>
      </c>
      <c r="R31" s="2">
        <v>2637</v>
      </c>
      <c r="S31" s="2">
        <v>587</v>
      </c>
      <c r="T31" s="2">
        <v>0</v>
      </c>
      <c r="U31" s="2">
        <v>681</v>
      </c>
      <c r="V31" s="2">
        <v>559</v>
      </c>
      <c r="W31" s="2">
        <v>7481</v>
      </c>
      <c r="X31" s="2">
        <v>422</v>
      </c>
      <c r="Y31" s="2">
        <v>671</v>
      </c>
      <c r="Z31" s="2">
        <v>0</v>
      </c>
      <c r="AA31" s="1">
        <f t="shared" ref="AA31" si="24">Q31+S31+U31+W31+Y31</f>
        <v>14718</v>
      </c>
      <c r="AB31" s="13">
        <f t="shared" ref="AB31" si="25">R31+T31+V31+X31+Z31</f>
        <v>3618</v>
      </c>
      <c r="AC31" s="14">
        <f t="shared" ref="AC31" si="26">AA31+AB31</f>
        <v>18336</v>
      </c>
      <c r="AE31" s="4" t="s">
        <v>16</v>
      </c>
      <c r="AF31" s="2">
        <f t="shared" si="20"/>
        <v>4577.6011702529267</v>
      </c>
      <c r="AG31" s="2">
        <f t="shared" si="15"/>
        <v>7799.9696624952594</v>
      </c>
      <c r="AH31" s="2">
        <f t="shared" si="15"/>
        <v>4270.4514480408861</v>
      </c>
      <c r="AI31" s="2" t="str">
        <f t="shared" si="15"/>
        <v>N.A.</v>
      </c>
      <c r="AJ31" s="2">
        <f t="shared" si="15"/>
        <v>7844.787077826727</v>
      </c>
      <c r="AK31" s="2">
        <f t="shared" si="15"/>
        <v>5464.6153846153848</v>
      </c>
      <c r="AL31" s="2">
        <f t="shared" si="15"/>
        <v>1790.8915920331513</v>
      </c>
      <c r="AM31" s="2">
        <f t="shared" si="15"/>
        <v>5500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3091.3742356298421</v>
      </c>
      <c r="AQ31" s="13">
        <f t="shared" ref="AQ31" si="28">IFERROR(M31/AB31, "N.A.")</f>
        <v>7170.8789386401322</v>
      </c>
      <c r="AR31" s="14">
        <f t="shared" ref="AR31" si="29">IFERROR(N31/AC31, "N.A.")</f>
        <v>3896.3288612565452</v>
      </c>
    </row>
    <row r="32" spans="1:44" ht="15" customHeight="1" thickBot="1" x14ac:dyDescent="0.3">
      <c r="A32" s="5" t="s">
        <v>0</v>
      </c>
      <c r="B32" s="24">
        <f>B31+C31</f>
        <v>44820651.000000007</v>
      </c>
      <c r="C32" s="26"/>
      <c r="D32" s="24">
        <f>D31+E31</f>
        <v>2506755</v>
      </c>
      <c r="E32" s="26"/>
      <c r="F32" s="24">
        <f>F31+G31</f>
        <v>8397020</v>
      </c>
      <c r="G32" s="26"/>
      <c r="H32" s="24">
        <f>H31+I31</f>
        <v>15718660.000000004</v>
      </c>
      <c r="I32" s="26"/>
      <c r="J32" s="24">
        <f>J31+K31</f>
        <v>0</v>
      </c>
      <c r="K32" s="26"/>
      <c r="L32" s="24">
        <f>L31+M31</f>
        <v>71443086.000000015</v>
      </c>
      <c r="M32" s="25"/>
      <c r="N32" s="18">
        <f>B32+D32+F32+H32+J32</f>
        <v>71443086.000000015</v>
      </c>
      <c r="P32" s="5" t="s">
        <v>0</v>
      </c>
      <c r="Q32" s="24">
        <f>Q31+R31</f>
        <v>7935</v>
      </c>
      <c r="R32" s="26"/>
      <c r="S32" s="24">
        <f>S31+T31</f>
        <v>587</v>
      </c>
      <c r="T32" s="26"/>
      <c r="U32" s="24">
        <f>U31+V31</f>
        <v>1240</v>
      </c>
      <c r="V32" s="26"/>
      <c r="W32" s="24">
        <f>W31+X31</f>
        <v>7903</v>
      </c>
      <c r="X32" s="26"/>
      <c r="Y32" s="24">
        <f>Y31+Z31</f>
        <v>671</v>
      </c>
      <c r="Z32" s="26"/>
      <c r="AA32" s="24">
        <f>AA31+AB31</f>
        <v>18336</v>
      </c>
      <c r="AB32" s="26"/>
      <c r="AC32" s="19">
        <f>Q32+S32+U32+W32+Y32</f>
        <v>18336</v>
      </c>
      <c r="AE32" s="5" t="s">
        <v>0</v>
      </c>
      <c r="AF32" s="27">
        <f>IFERROR(B32/Q32,"N.A.")</f>
        <v>5648.4752362948966</v>
      </c>
      <c r="AG32" s="28"/>
      <c r="AH32" s="27">
        <f>IFERROR(D32/S32,"N.A.")</f>
        <v>4270.4514480408861</v>
      </c>
      <c r="AI32" s="28"/>
      <c r="AJ32" s="27">
        <f>IFERROR(F32/U32,"N.A.")</f>
        <v>6771.7903225806449</v>
      </c>
      <c r="AK32" s="28"/>
      <c r="AL32" s="27">
        <f>IFERROR(H32/W32,"N.A.")</f>
        <v>1988.9485005694046</v>
      </c>
      <c r="AM32" s="28"/>
      <c r="AN32" s="27">
        <f>IFERROR(J32/Y32,"N.A.")</f>
        <v>0</v>
      </c>
      <c r="AO32" s="28"/>
      <c r="AP32" s="27">
        <f>IFERROR(L32/AA32,"N.A.")</f>
        <v>3896.3288612565452</v>
      </c>
      <c r="AQ32" s="28"/>
      <c r="AR32" s="16">
        <f>IFERROR(N32/AC32, "N.A.")</f>
        <v>3896.3288612565452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1249830</v>
      </c>
      <c r="C39" s="2"/>
      <c r="D39" s="2"/>
      <c r="E39" s="2"/>
      <c r="F39" s="2"/>
      <c r="G39" s="2"/>
      <c r="H39" s="2">
        <v>2890795.0000000005</v>
      </c>
      <c r="I39" s="2"/>
      <c r="J39" s="2">
        <v>0</v>
      </c>
      <c r="K39" s="2"/>
      <c r="L39" s="1">
        <f>B39+D39+F39+H39+J39</f>
        <v>4140625.0000000005</v>
      </c>
      <c r="M39" s="13">
        <f>C39+E39+G39+I39+K39</f>
        <v>0</v>
      </c>
      <c r="N39" s="14">
        <f>L39+M39</f>
        <v>4140625.0000000005</v>
      </c>
      <c r="P39" s="3" t="s">
        <v>12</v>
      </c>
      <c r="Q39" s="2">
        <v>599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2321</v>
      </c>
      <c r="X39" s="2">
        <v>0</v>
      </c>
      <c r="Y39" s="2">
        <v>1911</v>
      </c>
      <c r="Z39" s="2">
        <v>0</v>
      </c>
      <c r="AA39" s="1">
        <f>Q39+S39+U39+W39+Y39</f>
        <v>4831</v>
      </c>
      <c r="AB39" s="13">
        <f>R39+T39+V39+X39+Z39</f>
        <v>0</v>
      </c>
      <c r="AC39" s="14">
        <f>AA39+AB39</f>
        <v>4831</v>
      </c>
      <c r="AE39" s="3" t="s">
        <v>12</v>
      </c>
      <c r="AF39" s="2">
        <f>IFERROR(B39/Q39, "N.A.")</f>
        <v>2086.5275459098498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1245.4954760878934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857.09480438832554</v>
      </c>
      <c r="AQ39" s="13" t="str">
        <f t="shared" si="30"/>
        <v>N.A.</v>
      </c>
      <c r="AR39" s="14">
        <f t="shared" si="30"/>
        <v>857.09480438832554</v>
      </c>
    </row>
    <row r="40" spans="1:44" ht="15" customHeight="1" thickBot="1" x14ac:dyDescent="0.3">
      <c r="A40" s="3" t="s">
        <v>13</v>
      </c>
      <c r="B40" s="2">
        <v>914095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914095</v>
      </c>
      <c r="M40" s="13">
        <f t="shared" si="31"/>
        <v>0</v>
      </c>
      <c r="N40" s="14">
        <f t="shared" ref="N40:N42" si="32">L40+M40</f>
        <v>914095</v>
      </c>
      <c r="P40" s="3" t="s">
        <v>13</v>
      </c>
      <c r="Q40" s="2">
        <v>472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472</v>
      </c>
      <c r="AB40" s="13">
        <f t="shared" si="33"/>
        <v>0</v>
      </c>
      <c r="AC40" s="14">
        <f t="shared" ref="AC40:AC42" si="34">AA40+AB40</f>
        <v>472</v>
      </c>
      <c r="AE40" s="3" t="s">
        <v>13</v>
      </c>
      <c r="AF40" s="2">
        <f t="shared" ref="AF40:AF43" si="35">IFERROR(B40/Q40, "N.A.")</f>
        <v>1936.6419491525423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1936.6419491525423</v>
      </c>
      <c r="AQ40" s="13" t="str">
        <f t="shared" si="30"/>
        <v>N.A.</v>
      </c>
      <c r="AR40" s="14">
        <f t="shared" si="30"/>
        <v>1936.6419491525423</v>
      </c>
    </row>
    <row r="41" spans="1:44" ht="15" customHeight="1" thickBot="1" x14ac:dyDescent="0.3">
      <c r="A41" s="3" t="s">
        <v>14</v>
      </c>
      <c r="B41" s="2">
        <v>3225180.0000000005</v>
      </c>
      <c r="C41" s="2">
        <v>10509390</v>
      </c>
      <c r="D41" s="2"/>
      <c r="E41" s="2"/>
      <c r="F41" s="2"/>
      <c r="G41" s="2">
        <v>0</v>
      </c>
      <c r="H41" s="2"/>
      <c r="I41" s="2">
        <v>2721900</v>
      </c>
      <c r="J41" s="2">
        <v>0</v>
      </c>
      <c r="K41" s="2"/>
      <c r="L41" s="1">
        <f t="shared" si="31"/>
        <v>3225180.0000000005</v>
      </c>
      <c r="M41" s="13">
        <f t="shared" si="31"/>
        <v>13231290</v>
      </c>
      <c r="N41" s="14">
        <f t="shared" si="32"/>
        <v>16456470</v>
      </c>
      <c r="P41" s="3" t="s">
        <v>14</v>
      </c>
      <c r="Q41" s="2">
        <v>681</v>
      </c>
      <c r="R41" s="2">
        <v>1172</v>
      </c>
      <c r="S41" s="2">
        <v>0</v>
      </c>
      <c r="T41" s="2">
        <v>0</v>
      </c>
      <c r="U41" s="2">
        <v>0</v>
      </c>
      <c r="V41" s="2">
        <v>192</v>
      </c>
      <c r="W41" s="2">
        <v>0</v>
      </c>
      <c r="X41" s="2">
        <v>211</v>
      </c>
      <c r="Y41" s="2">
        <v>578</v>
      </c>
      <c r="Z41" s="2">
        <v>0</v>
      </c>
      <c r="AA41" s="1">
        <f t="shared" si="33"/>
        <v>1259</v>
      </c>
      <c r="AB41" s="13">
        <f t="shared" si="33"/>
        <v>1575</v>
      </c>
      <c r="AC41" s="14">
        <f t="shared" si="34"/>
        <v>2834</v>
      </c>
      <c r="AE41" s="3" t="s">
        <v>14</v>
      </c>
      <c r="AF41" s="2">
        <f t="shared" si="35"/>
        <v>4735.9471365638774</v>
      </c>
      <c r="AG41" s="2">
        <f t="shared" si="30"/>
        <v>8967.0563139931746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12900</v>
      </c>
      <c r="AN41" s="2">
        <f t="shared" si="30"/>
        <v>0</v>
      </c>
      <c r="AO41" s="2" t="str">
        <f t="shared" si="30"/>
        <v>N.A.</v>
      </c>
      <c r="AP41" s="15">
        <f t="shared" si="30"/>
        <v>2561.6997617156476</v>
      </c>
      <c r="AQ41" s="13">
        <f t="shared" si="30"/>
        <v>8400.8190476190484</v>
      </c>
      <c r="AR41" s="14">
        <f t="shared" si="30"/>
        <v>5806.799576570219</v>
      </c>
    </row>
    <row r="42" spans="1:44" ht="15" customHeight="1" thickBot="1" x14ac:dyDescent="0.3">
      <c r="A42" s="3" t="s">
        <v>15</v>
      </c>
      <c r="B42" s="2"/>
      <c r="C42" s="2"/>
      <c r="D42" s="2">
        <v>225750</v>
      </c>
      <c r="E42" s="2"/>
      <c r="F42" s="2"/>
      <c r="G42" s="2">
        <v>385000</v>
      </c>
      <c r="H42" s="2"/>
      <c r="I42" s="2"/>
      <c r="J42" s="2"/>
      <c r="K42" s="2"/>
      <c r="L42" s="1">
        <f t="shared" si="31"/>
        <v>225750</v>
      </c>
      <c r="M42" s="13">
        <f t="shared" si="31"/>
        <v>385000</v>
      </c>
      <c r="N42" s="14">
        <f t="shared" si="32"/>
        <v>610750</v>
      </c>
      <c r="P42" s="3" t="s">
        <v>15</v>
      </c>
      <c r="Q42" s="2">
        <v>0</v>
      </c>
      <c r="R42" s="2">
        <v>0</v>
      </c>
      <c r="S42" s="2">
        <v>350</v>
      </c>
      <c r="T42" s="2">
        <v>0</v>
      </c>
      <c r="U42" s="2">
        <v>0</v>
      </c>
      <c r="V42" s="2">
        <v>110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350</v>
      </c>
      <c r="AB42" s="13">
        <f t="shared" si="33"/>
        <v>110</v>
      </c>
      <c r="AC42" s="14">
        <f t="shared" si="34"/>
        <v>460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>
        <f t="shared" si="30"/>
        <v>645</v>
      </c>
      <c r="AI42" s="2" t="str">
        <f t="shared" si="30"/>
        <v>N.A.</v>
      </c>
      <c r="AJ42" s="2" t="str">
        <f t="shared" si="30"/>
        <v>N.A.</v>
      </c>
      <c r="AK42" s="2">
        <f t="shared" si="30"/>
        <v>3500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645</v>
      </c>
      <c r="AQ42" s="13">
        <f t="shared" si="30"/>
        <v>3500</v>
      </c>
      <c r="AR42" s="14">
        <f t="shared" si="30"/>
        <v>1327.7173913043478</v>
      </c>
    </row>
    <row r="43" spans="1:44" ht="15" customHeight="1" thickBot="1" x14ac:dyDescent="0.3">
      <c r="A43" s="4" t="s">
        <v>16</v>
      </c>
      <c r="B43" s="2">
        <v>5389104.9999999991</v>
      </c>
      <c r="C43" s="2">
        <v>10509390</v>
      </c>
      <c r="D43" s="2">
        <v>225750</v>
      </c>
      <c r="E43" s="2"/>
      <c r="F43" s="2"/>
      <c r="G43" s="2">
        <v>384999.99999999994</v>
      </c>
      <c r="H43" s="2">
        <v>2890795.0000000005</v>
      </c>
      <c r="I43" s="2">
        <v>2721900</v>
      </c>
      <c r="J43" s="2">
        <v>0</v>
      </c>
      <c r="K43" s="2"/>
      <c r="L43" s="1">
        <f t="shared" ref="L43" si="36">B43+D43+F43+H43+J43</f>
        <v>8505650</v>
      </c>
      <c r="M43" s="13">
        <f t="shared" ref="M43" si="37">C43+E43+G43+I43+K43</f>
        <v>13616290</v>
      </c>
      <c r="N43" s="17">
        <f t="shared" ref="N43" si="38">L43+M43</f>
        <v>22121940</v>
      </c>
      <c r="P43" s="4" t="s">
        <v>16</v>
      </c>
      <c r="Q43" s="2">
        <v>1752</v>
      </c>
      <c r="R43" s="2">
        <v>1172</v>
      </c>
      <c r="S43" s="2">
        <v>350</v>
      </c>
      <c r="T43" s="2">
        <v>0</v>
      </c>
      <c r="U43" s="2">
        <v>0</v>
      </c>
      <c r="V43" s="2">
        <v>302</v>
      </c>
      <c r="W43" s="2">
        <v>2321</v>
      </c>
      <c r="X43" s="2">
        <v>211</v>
      </c>
      <c r="Y43" s="2">
        <v>2489</v>
      </c>
      <c r="Z43" s="2">
        <v>0</v>
      </c>
      <c r="AA43" s="1">
        <f t="shared" ref="AA43" si="39">Q43+S43+U43+W43+Y43</f>
        <v>6912</v>
      </c>
      <c r="AB43" s="13">
        <f t="shared" ref="AB43" si="40">R43+T43+V43+X43+Z43</f>
        <v>1685</v>
      </c>
      <c r="AC43" s="17">
        <f t="shared" ref="AC43" si="41">AA43+AB43</f>
        <v>8597</v>
      </c>
      <c r="AE43" s="4" t="s">
        <v>16</v>
      </c>
      <c r="AF43" s="2">
        <f t="shared" si="35"/>
        <v>3075.9731735159812</v>
      </c>
      <c r="AG43" s="2">
        <f t="shared" si="30"/>
        <v>8967.0563139931746</v>
      </c>
      <c r="AH43" s="2">
        <f t="shared" si="30"/>
        <v>645</v>
      </c>
      <c r="AI43" s="2" t="str">
        <f t="shared" si="30"/>
        <v>N.A.</v>
      </c>
      <c r="AJ43" s="2" t="str">
        <f t="shared" si="30"/>
        <v>N.A.</v>
      </c>
      <c r="AK43" s="2">
        <f t="shared" si="30"/>
        <v>1274.8344370860925</v>
      </c>
      <c r="AL43" s="2">
        <f t="shared" si="30"/>
        <v>1245.4954760878934</v>
      </c>
      <c r="AM43" s="2">
        <f t="shared" si="30"/>
        <v>12900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1230.562789351852</v>
      </c>
      <c r="AQ43" s="13">
        <f t="shared" ref="AQ43" si="43">IFERROR(M43/AB43, "N.A.")</f>
        <v>8080.8842729970329</v>
      </c>
      <c r="AR43" s="14">
        <f t="shared" ref="AR43" si="44">IFERROR(N43/AC43, "N.A.")</f>
        <v>2573.2162382226356</v>
      </c>
    </row>
    <row r="44" spans="1:44" ht="15" customHeight="1" thickBot="1" x14ac:dyDescent="0.3">
      <c r="A44" s="5" t="s">
        <v>0</v>
      </c>
      <c r="B44" s="24">
        <f>B43+C43</f>
        <v>15898495</v>
      </c>
      <c r="C44" s="26"/>
      <c r="D44" s="24">
        <f>D43+E43</f>
        <v>225750</v>
      </c>
      <c r="E44" s="26"/>
      <c r="F44" s="24">
        <f>F43+G43</f>
        <v>384999.99999999994</v>
      </c>
      <c r="G44" s="26"/>
      <c r="H44" s="24">
        <f>H43+I43</f>
        <v>5612695</v>
      </c>
      <c r="I44" s="26"/>
      <c r="J44" s="24">
        <f>J43+K43</f>
        <v>0</v>
      </c>
      <c r="K44" s="26"/>
      <c r="L44" s="24">
        <f>L43+M43</f>
        <v>22121940</v>
      </c>
      <c r="M44" s="25"/>
      <c r="N44" s="18">
        <f>B44+D44+F44+H44+J44</f>
        <v>22121940</v>
      </c>
      <c r="P44" s="5" t="s">
        <v>0</v>
      </c>
      <c r="Q44" s="24">
        <f>Q43+R43</f>
        <v>2924</v>
      </c>
      <c r="R44" s="26"/>
      <c r="S44" s="24">
        <f>S43+T43</f>
        <v>350</v>
      </c>
      <c r="T44" s="26"/>
      <c r="U44" s="24">
        <f>U43+V43</f>
        <v>302</v>
      </c>
      <c r="V44" s="26"/>
      <c r="W44" s="24">
        <f>W43+X43</f>
        <v>2532</v>
      </c>
      <c r="X44" s="26"/>
      <c r="Y44" s="24">
        <f>Y43+Z43</f>
        <v>2489</v>
      </c>
      <c r="Z44" s="26"/>
      <c r="AA44" s="24">
        <f>AA43+AB43</f>
        <v>8597</v>
      </c>
      <c r="AB44" s="25"/>
      <c r="AC44" s="18">
        <f>Q44+S44+U44+W44+Y44</f>
        <v>8597</v>
      </c>
      <c r="AE44" s="5" t="s">
        <v>0</v>
      </c>
      <c r="AF44" s="27">
        <f>IFERROR(B44/Q44,"N.A.")</f>
        <v>5437.2417920656635</v>
      </c>
      <c r="AG44" s="28"/>
      <c r="AH44" s="27">
        <f>IFERROR(D44/S44,"N.A.")</f>
        <v>645</v>
      </c>
      <c r="AI44" s="28"/>
      <c r="AJ44" s="27">
        <f>IFERROR(F44/U44,"N.A.")</f>
        <v>1274.8344370860925</v>
      </c>
      <c r="AK44" s="28"/>
      <c r="AL44" s="27">
        <f>IFERROR(H44/W44,"N.A.")</f>
        <v>2216.7041864139019</v>
      </c>
      <c r="AM44" s="28"/>
      <c r="AN44" s="27">
        <f>IFERROR(J44/Y44,"N.A.")</f>
        <v>0</v>
      </c>
      <c r="AO44" s="28"/>
      <c r="AP44" s="27">
        <f>IFERROR(L44/AA44,"N.A.")</f>
        <v>2573.2162382226356</v>
      </c>
      <c r="AQ44" s="28"/>
      <c r="AR44" s="16">
        <f>IFERROR(N44/AC44, "N.A.")</f>
        <v>2573.2162382226356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8373562.0000000009</v>
      </c>
      <c r="C15" s="2"/>
      <c r="D15" s="2">
        <v>4133418</v>
      </c>
      <c r="E15" s="2"/>
      <c r="F15" s="2">
        <v>4306020</v>
      </c>
      <c r="G15" s="2"/>
      <c r="H15" s="2">
        <v>9004380</v>
      </c>
      <c r="I15" s="2"/>
      <c r="J15" s="2">
        <v>0</v>
      </c>
      <c r="K15" s="2"/>
      <c r="L15" s="1">
        <f>B15+D15+F15+H15+J15</f>
        <v>25817380</v>
      </c>
      <c r="M15" s="13">
        <f>C15+E15+G15+I15+K15</f>
        <v>0</v>
      </c>
      <c r="N15" s="14">
        <f>L15+M15</f>
        <v>25817380</v>
      </c>
      <c r="P15" s="3" t="s">
        <v>12</v>
      </c>
      <c r="Q15" s="2">
        <v>1957</v>
      </c>
      <c r="R15" s="2">
        <v>0</v>
      </c>
      <c r="S15" s="2">
        <v>1091</v>
      </c>
      <c r="T15" s="2">
        <v>0</v>
      </c>
      <c r="U15" s="2">
        <v>1065</v>
      </c>
      <c r="V15" s="2">
        <v>0</v>
      </c>
      <c r="W15" s="2">
        <v>2602</v>
      </c>
      <c r="X15" s="2">
        <v>0</v>
      </c>
      <c r="Y15" s="2">
        <v>212</v>
      </c>
      <c r="Z15" s="2">
        <v>0</v>
      </c>
      <c r="AA15" s="1">
        <f>Q15+S15+U15+W15+Y15</f>
        <v>6927</v>
      </c>
      <c r="AB15" s="13">
        <f>R15+T15+V15+X15+Z15</f>
        <v>0</v>
      </c>
      <c r="AC15" s="14">
        <f>AA15+AB15</f>
        <v>6927</v>
      </c>
      <c r="AE15" s="3" t="s">
        <v>12</v>
      </c>
      <c r="AF15" s="2">
        <f>IFERROR(B15/Q15, "N.A.")</f>
        <v>4278.7746550843131</v>
      </c>
      <c r="AG15" s="2" t="str">
        <f t="shared" ref="AG15:AR19" si="0">IFERROR(C15/R15, "N.A.")</f>
        <v>N.A.</v>
      </c>
      <c r="AH15" s="2">
        <f t="shared" si="0"/>
        <v>3788.6507791017416</v>
      </c>
      <c r="AI15" s="2" t="str">
        <f t="shared" si="0"/>
        <v>N.A.</v>
      </c>
      <c r="AJ15" s="2">
        <f t="shared" si="0"/>
        <v>4043.211267605634</v>
      </c>
      <c r="AK15" s="2" t="str">
        <f t="shared" si="0"/>
        <v>N.A.</v>
      </c>
      <c r="AL15" s="2">
        <f t="shared" si="0"/>
        <v>3460.5611068408916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3727.065107550166</v>
      </c>
      <c r="AQ15" s="13" t="str">
        <f t="shared" si="0"/>
        <v>N.A.</v>
      </c>
      <c r="AR15" s="14">
        <f t="shared" si="0"/>
        <v>3727.065107550166</v>
      </c>
    </row>
    <row r="16" spans="1:44" ht="15" customHeight="1" thickBot="1" x14ac:dyDescent="0.3">
      <c r="A16" s="3" t="s">
        <v>13</v>
      </c>
      <c r="B16" s="2">
        <v>3252530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3252530</v>
      </c>
      <c r="M16" s="13">
        <f t="shared" si="1"/>
        <v>0</v>
      </c>
      <c r="N16" s="14">
        <f t="shared" ref="N16:N18" si="2">L16+M16</f>
        <v>3252530</v>
      </c>
      <c r="P16" s="3" t="s">
        <v>13</v>
      </c>
      <c r="Q16" s="2">
        <v>1283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1283</v>
      </c>
      <c r="AB16" s="13">
        <f t="shared" si="3"/>
        <v>0</v>
      </c>
      <c r="AC16" s="14">
        <f t="shared" ref="AC16:AC18" si="4">AA16+AB16</f>
        <v>1283</v>
      </c>
      <c r="AE16" s="3" t="s">
        <v>13</v>
      </c>
      <c r="AF16" s="2">
        <f t="shared" ref="AF16:AF19" si="5">IFERROR(B16/Q16, "N.A.")</f>
        <v>2535.0974279033517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2535.0974279033517</v>
      </c>
      <c r="AQ16" s="13" t="str">
        <f t="shared" si="0"/>
        <v>N.A.</v>
      </c>
      <c r="AR16" s="14">
        <f t="shared" si="0"/>
        <v>2535.0974279033517</v>
      </c>
    </row>
    <row r="17" spans="1:44" ht="15" customHeight="1" thickBot="1" x14ac:dyDescent="0.3">
      <c r="A17" s="3" t="s">
        <v>14</v>
      </c>
      <c r="B17" s="2">
        <v>17028750</v>
      </c>
      <c r="C17" s="2">
        <v>15687999.999999998</v>
      </c>
      <c r="D17" s="2">
        <v>1176480</v>
      </c>
      <c r="E17" s="2"/>
      <c r="F17" s="2"/>
      <c r="G17" s="2">
        <v>2396880</v>
      </c>
      <c r="H17" s="2"/>
      <c r="I17" s="2">
        <v>9745392</v>
      </c>
      <c r="J17" s="2"/>
      <c r="K17" s="2"/>
      <c r="L17" s="1">
        <f t="shared" si="1"/>
        <v>18205230</v>
      </c>
      <c r="M17" s="13">
        <f t="shared" si="1"/>
        <v>27830272</v>
      </c>
      <c r="N17" s="14">
        <f t="shared" si="2"/>
        <v>46035502</v>
      </c>
      <c r="P17" s="3" t="s">
        <v>14</v>
      </c>
      <c r="Q17" s="2">
        <v>4090</v>
      </c>
      <c r="R17" s="2">
        <v>3075</v>
      </c>
      <c r="S17" s="2">
        <v>228</v>
      </c>
      <c r="T17" s="2">
        <v>0</v>
      </c>
      <c r="U17" s="2">
        <v>0</v>
      </c>
      <c r="V17" s="2">
        <v>430</v>
      </c>
      <c r="W17" s="2">
        <v>0</v>
      </c>
      <c r="X17" s="2">
        <v>1305</v>
      </c>
      <c r="Y17" s="2">
        <v>0</v>
      </c>
      <c r="Z17" s="2">
        <v>0</v>
      </c>
      <c r="AA17" s="1">
        <f t="shared" si="3"/>
        <v>4318</v>
      </c>
      <c r="AB17" s="13">
        <f t="shared" si="3"/>
        <v>4810</v>
      </c>
      <c r="AC17" s="14">
        <f t="shared" si="4"/>
        <v>9128</v>
      </c>
      <c r="AE17" s="3" t="s">
        <v>14</v>
      </c>
      <c r="AF17" s="2">
        <f t="shared" si="5"/>
        <v>4163.5085574572131</v>
      </c>
      <c r="AG17" s="2">
        <f t="shared" si="0"/>
        <v>5101.7886178861781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5574.1395348837214</v>
      </c>
      <c r="AL17" s="2" t="str">
        <f t="shared" si="0"/>
        <v>N.A.</v>
      </c>
      <c r="AM17" s="2">
        <f t="shared" si="0"/>
        <v>7467.7333333333336</v>
      </c>
      <c r="AN17" s="2" t="str">
        <f t="shared" si="0"/>
        <v>N.A.</v>
      </c>
      <c r="AO17" s="2" t="str">
        <f t="shared" si="0"/>
        <v>N.A.</v>
      </c>
      <c r="AP17" s="15">
        <f t="shared" si="0"/>
        <v>4216.1255210745712</v>
      </c>
      <c r="AQ17" s="13">
        <f t="shared" si="0"/>
        <v>5785.919334719335</v>
      </c>
      <c r="AR17" s="14">
        <f t="shared" si="0"/>
        <v>5043.3284399649428</v>
      </c>
    </row>
    <row r="18" spans="1:44" ht="15" customHeight="1" thickBot="1" x14ac:dyDescent="0.3">
      <c r="A18" s="3" t="s">
        <v>15</v>
      </c>
      <c r="B18" s="2">
        <v>1456440</v>
      </c>
      <c r="C18" s="2"/>
      <c r="D18" s="2"/>
      <c r="E18" s="2"/>
      <c r="F18" s="2"/>
      <c r="G18" s="2"/>
      <c r="H18" s="2">
        <v>2259640</v>
      </c>
      <c r="I18" s="2"/>
      <c r="J18" s="2"/>
      <c r="K18" s="2"/>
      <c r="L18" s="1">
        <f t="shared" si="1"/>
        <v>3716080</v>
      </c>
      <c r="M18" s="13">
        <f t="shared" si="1"/>
        <v>0</v>
      </c>
      <c r="N18" s="14">
        <f t="shared" si="2"/>
        <v>3716080</v>
      </c>
      <c r="P18" s="3" t="s">
        <v>15</v>
      </c>
      <c r="Q18" s="2">
        <v>424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4174</v>
      </c>
      <c r="X18" s="2">
        <v>0</v>
      </c>
      <c r="Y18" s="2">
        <v>0</v>
      </c>
      <c r="Z18" s="2">
        <v>0</v>
      </c>
      <c r="AA18" s="1">
        <f t="shared" si="3"/>
        <v>4598</v>
      </c>
      <c r="AB18" s="13">
        <f t="shared" si="3"/>
        <v>0</v>
      </c>
      <c r="AC18" s="17">
        <f t="shared" si="4"/>
        <v>4598</v>
      </c>
      <c r="AE18" s="3" t="s">
        <v>15</v>
      </c>
      <c r="AF18" s="2">
        <f t="shared" si="5"/>
        <v>3435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541.36080498322951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808.19486733362328</v>
      </c>
      <c r="AQ18" s="13" t="str">
        <f t="shared" si="0"/>
        <v>N.A.</v>
      </c>
      <c r="AR18" s="14">
        <f t="shared" si="0"/>
        <v>808.19486733362328</v>
      </c>
    </row>
    <row r="19" spans="1:44" ht="15" customHeight="1" thickBot="1" x14ac:dyDescent="0.3">
      <c r="A19" s="4" t="s">
        <v>16</v>
      </c>
      <c r="B19" s="2">
        <v>30111282.000000004</v>
      </c>
      <c r="C19" s="2">
        <v>15687999.999999998</v>
      </c>
      <c r="D19" s="2">
        <v>5309898.0000000009</v>
      </c>
      <c r="E19" s="2"/>
      <c r="F19" s="2">
        <v>4306020</v>
      </c>
      <c r="G19" s="2">
        <v>2396880</v>
      </c>
      <c r="H19" s="2">
        <v>11264019.999999996</v>
      </c>
      <c r="I19" s="2">
        <v>9745392</v>
      </c>
      <c r="J19" s="2">
        <v>0</v>
      </c>
      <c r="K19" s="2"/>
      <c r="L19" s="1">
        <f t="shared" ref="L19" si="6">B19+D19+F19+H19+J19</f>
        <v>50991220</v>
      </c>
      <c r="M19" s="13">
        <f t="shared" ref="M19" si="7">C19+E19+G19+I19+K19</f>
        <v>27830272</v>
      </c>
      <c r="N19" s="17">
        <f t="shared" ref="N19" si="8">L19+M19</f>
        <v>78821492</v>
      </c>
      <c r="P19" s="4" t="s">
        <v>16</v>
      </c>
      <c r="Q19" s="2">
        <v>7754</v>
      </c>
      <c r="R19" s="2">
        <v>3075</v>
      </c>
      <c r="S19" s="2">
        <v>1319</v>
      </c>
      <c r="T19" s="2">
        <v>0</v>
      </c>
      <c r="U19" s="2">
        <v>1065</v>
      </c>
      <c r="V19" s="2">
        <v>430</v>
      </c>
      <c r="W19" s="2">
        <v>6776</v>
      </c>
      <c r="X19" s="2">
        <v>1305</v>
      </c>
      <c r="Y19" s="2">
        <v>212</v>
      </c>
      <c r="Z19" s="2">
        <v>0</v>
      </c>
      <c r="AA19" s="1">
        <f t="shared" ref="AA19" si="9">Q19+S19+U19+W19+Y19</f>
        <v>17126</v>
      </c>
      <c r="AB19" s="13">
        <f t="shared" ref="AB19" si="10">R19+T19+V19+X19+Z19</f>
        <v>4810</v>
      </c>
      <c r="AC19" s="14">
        <f t="shared" ref="AC19" si="11">AA19+AB19</f>
        <v>21936</v>
      </c>
      <c r="AE19" s="4" t="s">
        <v>16</v>
      </c>
      <c r="AF19" s="2">
        <f t="shared" si="5"/>
        <v>3883.3224142378131</v>
      </c>
      <c r="AG19" s="2">
        <f t="shared" si="0"/>
        <v>5101.7886178861781</v>
      </c>
      <c r="AH19" s="2">
        <f t="shared" si="0"/>
        <v>4025.6997725549668</v>
      </c>
      <c r="AI19" s="2" t="str">
        <f t="shared" si="0"/>
        <v>N.A.</v>
      </c>
      <c r="AJ19" s="2">
        <f t="shared" si="0"/>
        <v>4043.211267605634</v>
      </c>
      <c r="AK19" s="2">
        <f t="shared" si="0"/>
        <v>5574.1395348837214</v>
      </c>
      <c r="AL19" s="2">
        <f t="shared" si="0"/>
        <v>1662.3406139315225</v>
      </c>
      <c r="AM19" s="2">
        <f t="shared" si="0"/>
        <v>7467.7333333333336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2977.4156253649421</v>
      </c>
      <c r="AQ19" s="13">
        <f t="shared" ref="AQ19" si="13">IFERROR(M19/AB19, "N.A.")</f>
        <v>5785.919334719335</v>
      </c>
      <c r="AR19" s="14">
        <f t="shared" ref="AR19" si="14">IFERROR(N19/AC19, "N.A.")</f>
        <v>3593.2481765134939</v>
      </c>
    </row>
    <row r="20" spans="1:44" ht="15" customHeight="1" thickBot="1" x14ac:dyDescent="0.3">
      <c r="A20" s="5" t="s">
        <v>0</v>
      </c>
      <c r="B20" s="24">
        <f>B19+C19</f>
        <v>45799282</v>
      </c>
      <c r="C20" s="26"/>
      <c r="D20" s="24">
        <f>D19+E19</f>
        <v>5309898.0000000009</v>
      </c>
      <c r="E20" s="26"/>
      <c r="F20" s="24">
        <f>F19+G19</f>
        <v>6702900</v>
      </c>
      <c r="G20" s="26"/>
      <c r="H20" s="24">
        <f>H19+I19</f>
        <v>21009411.999999996</v>
      </c>
      <c r="I20" s="26"/>
      <c r="J20" s="24">
        <f>J19+K19</f>
        <v>0</v>
      </c>
      <c r="K20" s="26"/>
      <c r="L20" s="24">
        <f>L19+M19</f>
        <v>78821492</v>
      </c>
      <c r="M20" s="25"/>
      <c r="N20" s="18">
        <f>B20+D20+F20+H20+J20</f>
        <v>78821492</v>
      </c>
      <c r="P20" s="5" t="s">
        <v>0</v>
      </c>
      <c r="Q20" s="24">
        <f>Q19+R19</f>
        <v>10829</v>
      </c>
      <c r="R20" s="26"/>
      <c r="S20" s="24">
        <f>S19+T19</f>
        <v>1319</v>
      </c>
      <c r="T20" s="26"/>
      <c r="U20" s="24">
        <f>U19+V19</f>
        <v>1495</v>
      </c>
      <c r="V20" s="26"/>
      <c r="W20" s="24">
        <f>W19+X19</f>
        <v>8081</v>
      </c>
      <c r="X20" s="26"/>
      <c r="Y20" s="24">
        <f>Y19+Z19</f>
        <v>212</v>
      </c>
      <c r="Z20" s="26"/>
      <c r="AA20" s="24">
        <f>AA19+AB19</f>
        <v>21936</v>
      </c>
      <c r="AB20" s="26"/>
      <c r="AC20" s="19">
        <f>Q20+S20+U20+W20+Y20</f>
        <v>21936</v>
      </c>
      <c r="AE20" s="5" t="s">
        <v>0</v>
      </c>
      <c r="AF20" s="27">
        <f>IFERROR(B20/Q20,"N.A.")</f>
        <v>4229.3177578723798</v>
      </c>
      <c r="AG20" s="28"/>
      <c r="AH20" s="27">
        <f>IFERROR(D20/S20,"N.A.")</f>
        <v>4025.6997725549668</v>
      </c>
      <c r="AI20" s="28"/>
      <c r="AJ20" s="27">
        <f>IFERROR(F20/U20,"N.A.")</f>
        <v>4483.5451505016727</v>
      </c>
      <c r="AK20" s="28"/>
      <c r="AL20" s="27">
        <f>IFERROR(H20/W20,"N.A.")</f>
        <v>2599.8529884915229</v>
      </c>
      <c r="AM20" s="28"/>
      <c r="AN20" s="27">
        <f>IFERROR(J20/Y20,"N.A.")</f>
        <v>0</v>
      </c>
      <c r="AO20" s="28"/>
      <c r="AP20" s="27">
        <f>IFERROR(L20/AA20,"N.A.")</f>
        <v>3593.2481765134939</v>
      </c>
      <c r="AQ20" s="28"/>
      <c r="AR20" s="16">
        <f>IFERROR(N20/AC20, "N.A.")</f>
        <v>3593.2481765134939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7990690</v>
      </c>
      <c r="C27" s="2"/>
      <c r="D27" s="2">
        <v>4133418</v>
      </c>
      <c r="E27" s="2"/>
      <c r="F27" s="2">
        <v>4306020</v>
      </c>
      <c r="G27" s="2"/>
      <c r="H27" s="2">
        <v>7286080</v>
      </c>
      <c r="I27" s="2"/>
      <c r="J27" s="2"/>
      <c r="K27" s="2"/>
      <c r="L27" s="1">
        <f>B27+D27+F27+H27+J27</f>
        <v>23716208</v>
      </c>
      <c r="M27" s="13">
        <f>C27+E27+G27+I27+K27</f>
        <v>0</v>
      </c>
      <c r="N27" s="14">
        <f>L27+M27</f>
        <v>23716208</v>
      </c>
      <c r="P27" s="3" t="s">
        <v>12</v>
      </c>
      <c r="Q27" s="2">
        <v>1745</v>
      </c>
      <c r="R27" s="2">
        <v>0</v>
      </c>
      <c r="S27" s="2">
        <v>1091</v>
      </c>
      <c r="T27" s="2">
        <v>0</v>
      </c>
      <c r="U27" s="2">
        <v>1065</v>
      </c>
      <c r="V27" s="2">
        <v>0</v>
      </c>
      <c r="W27" s="2">
        <v>1733</v>
      </c>
      <c r="X27" s="2">
        <v>0</v>
      </c>
      <c r="Y27" s="2">
        <v>0</v>
      </c>
      <c r="Z27" s="2">
        <v>0</v>
      </c>
      <c r="AA27" s="1">
        <f>Q27+S27+U27+W27+Y27</f>
        <v>5634</v>
      </c>
      <c r="AB27" s="13">
        <f>R27+T27+V27+X27+Z27</f>
        <v>0</v>
      </c>
      <c r="AC27" s="14">
        <f>AA27+AB27</f>
        <v>5634</v>
      </c>
      <c r="AE27" s="3" t="s">
        <v>12</v>
      </c>
      <c r="AF27" s="2">
        <f>IFERROR(B27/Q27, "N.A.")</f>
        <v>4579.1919770773638</v>
      </c>
      <c r="AG27" s="2" t="str">
        <f t="shared" ref="AG27:AR31" si="15">IFERROR(C27/R27, "N.A.")</f>
        <v>N.A.</v>
      </c>
      <c r="AH27" s="2">
        <f t="shared" si="15"/>
        <v>3788.6507791017416</v>
      </c>
      <c r="AI27" s="2" t="str">
        <f t="shared" si="15"/>
        <v>N.A.</v>
      </c>
      <c r="AJ27" s="2">
        <f t="shared" si="15"/>
        <v>4043.211267605634</v>
      </c>
      <c r="AK27" s="2" t="str">
        <f t="shared" si="15"/>
        <v>N.A.</v>
      </c>
      <c r="AL27" s="2">
        <f t="shared" si="15"/>
        <v>4204.3162146566647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4209.4795882144126</v>
      </c>
      <c r="AQ27" s="13" t="str">
        <f t="shared" si="15"/>
        <v>N.A.</v>
      </c>
      <c r="AR27" s="14">
        <f t="shared" si="15"/>
        <v>4209.4795882144126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12070560</v>
      </c>
      <c r="C29" s="2">
        <v>14728799.999999998</v>
      </c>
      <c r="D29" s="2">
        <v>1176480</v>
      </c>
      <c r="E29" s="2"/>
      <c r="F29" s="2"/>
      <c r="G29" s="2">
        <v>1124880</v>
      </c>
      <c r="H29" s="2"/>
      <c r="I29" s="2">
        <v>5786392</v>
      </c>
      <c r="J29" s="2"/>
      <c r="K29" s="2"/>
      <c r="L29" s="1">
        <f t="shared" si="16"/>
        <v>13247040</v>
      </c>
      <c r="M29" s="13">
        <f t="shared" si="16"/>
        <v>21640072</v>
      </c>
      <c r="N29" s="14">
        <f t="shared" si="17"/>
        <v>34887112</v>
      </c>
      <c r="P29" s="3" t="s">
        <v>14</v>
      </c>
      <c r="Q29" s="2">
        <v>2590</v>
      </c>
      <c r="R29" s="2">
        <v>2857</v>
      </c>
      <c r="S29" s="2">
        <v>228</v>
      </c>
      <c r="T29" s="2">
        <v>0</v>
      </c>
      <c r="U29" s="2">
        <v>0</v>
      </c>
      <c r="V29" s="2">
        <v>218</v>
      </c>
      <c r="W29" s="2">
        <v>0</v>
      </c>
      <c r="X29" s="2">
        <v>652</v>
      </c>
      <c r="Y29" s="2">
        <v>0</v>
      </c>
      <c r="Z29" s="2">
        <v>0</v>
      </c>
      <c r="AA29" s="1">
        <f t="shared" si="18"/>
        <v>2818</v>
      </c>
      <c r="AB29" s="13">
        <f t="shared" si="18"/>
        <v>3727</v>
      </c>
      <c r="AC29" s="14">
        <f t="shared" si="19"/>
        <v>6545</v>
      </c>
      <c r="AE29" s="3" t="s">
        <v>14</v>
      </c>
      <c r="AF29" s="2">
        <f t="shared" si="20"/>
        <v>4660.4478764478763</v>
      </c>
      <c r="AG29" s="2">
        <f t="shared" si="15"/>
        <v>5155.337766888344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>
        <f t="shared" si="15"/>
        <v>5160</v>
      </c>
      <c r="AL29" s="2" t="str">
        <f t="shared" si="15"/>
        <v>N.A.</v>
      </c>
      <c r="AM29" s="2">
        <f t="shared" si="15"/>
        <v>8874.8343558282213</v>
      </c>
      <c r="AN29" s="2" t="str">
        <f t="shared" si="15"/>
        <v>N.A.</v>
      </c>
      <c r="AO29" s="2" t="str">
        <f t="shared" si="15"/>
        <v>N.A.</v>
      </c>
      <c r="AP29" s="15">
        <f t="shared" si="15"/>
        <v>4700.865862313698</v>
      </c>
      <c r="AQ29" s="13">
        <f t="shared" si="15"/>
        <v>5806.2978266702439</v>
      </c>
      <c r="AR29" s="14">
        <f t="shared" si="15"/>
        <v>5330.345607333843</v>
      </c>
    </row>
    <row r="30" spans="1:44" ht="15" customHeight="1" thickBot="1" x14ac:dyDescent="0.3">
      <c r="A30" s="3" t="s">
        <v>15</v>
      </c>
      <c r="B30" s="2">
        <v>1456440</v>
      </c>
      <c r="C30" s="2"/>
      <c r="D30" s="2"/>
      <c r="E30" s="2"/>
      <c r="F30" s="2"/>
      <c r="G30" s="2"/>
      <c r="H30" s="2">
        <v>2259640</v>
      </c>
      <c r="I30" s="2"/>
      <c r="J30" s="2"/>
      <c r="K30" s="2"/>
      <c r="L30" s="1">
        <f t="shared" si="16"/>
        <v>3716080</v>
      </c>
      <c r="M30" s="13">
        <f t="shared" si="16"/>
        <v>0</v>
      </c>
      <c r="N30" s="14">
        <f t="shared" si="17"/>
        <v>3716080</v>
      </c>
      <c r="P30" s="3" t="s">
        <v>15</v>
      </c>
      <c r="Q30" s="2">
        <v>424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4174</v>
      </c>
      <c r="X30" s="2">
        <v>0</v>
      </c>
      <c r="Y30" s="2">
        <v>0</v>
      </c>
      <c r="Z30" s="2">
        <v>0</v>
      </c>
      <c r="AA30" s="1">
        <f t="shared" si="18"/>
        <v>4598</v>
      </c>
      <c r="AB30" s="13">
        <f t="shared" si="18"/>
        <v>0</v>
      </c>
      <c r="AC30" s="17">
        <f t="shared" si="19"/>
        <v>4598</v>
      </c>
      <c r="AE30" s="3" t="s">
        <v>15</v>
      </c>
      <c r="AF30" s="2">
        <f t="shared" si="20"/>
        <v>3435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541.36080498322951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808.19486733362328</v>
      </c>
      <c r="AQ30" s="13" t="str">
        <f t="shared" si="15"/>
        <v>N.A.</v>
      </c>
      <c r="AR30" s="14">
        <f t="shared" si="15"/>
        <v>808.19486733362328</v>
      </c>
    </row>
    <row r="31" spans="1:44" ht="15" customHeight="1" thickBot="1" x14ac:dyDescent="0.3">
      <c r="A31" s="4" t="s">
        <v>16</v>
      </c>
      <c r="B31" s="2">
        <v>21517690.000000004</v>
      </c>
      <c r="C31" s="2">
        <v>14728799.999999998</v>
      </c>
      <c r="D31" s="2">
        <v>5309898.0000000009</v>
      </c>
      <c r="E31" s="2"/>
      <c r="F31" s="2">
        <v>4306020</v>
      </c>
      <c r="G31" s="2">
        <v>1124880</v>
      </c>
      <c r="H31" s="2">
        <v>9545720</v>
      </c>
      <c r="I31" s="2">
        <v>5786392</v>
      </c>
      <c r="J31" s="2"/>
      <c r="K31" s="2"/>
      <c r="L31" s="1">
        <f t="shared" ref="L31" si="21">B31+D31+F31+H31+J31</f>
        <v>40679328</v>
      </c>
      <c r="M31" s="13">
        <f t="shared" ref="M31" si="22">C31+E31+G31+I31+K31</f>
        <v>21640072</v>
      </c>
      <c r="N31" s="17">
        <f t="shared" ref="N31" si="23">L31+M31</f>
        <v>62319400</v>
      </c>
      <c r="P31" s="4" t="s">
        <v>16</v>
      </c>
      <c r="Q31" s="2">
        <v>4759</v>
      </c>
      <c r="R31" s="2">
        <v>2857</v>
      </c>
      <c r="S31" s="2">
        <v>1319</v>
      </c>
      <c r="T31" s="2">
        <v>0</v>
      </c>
      <c r="U31" s="2">
        <v>1065</v>
      </c>
      <c r="V31" s="2">
        <v>218</v>
      </c>
      <c r="W31" s="2">
        <v>5907</v>
      </c>
      <c r="X31" s="2">
        <v>652</v>
      </c>
      <c r="Y31" s="2">
        <v>0</v>
      </c>
      <c r="Z31" s="2">
        <v>0</v>
      </c>
      <c r="AA31" s="1">
        <f t="shared" ref="AA31" si="24">Q31+S31+U31+W31+Y31</f>
        <v>13050</v>
      </c>
      <c r="AB31" s="13">
        <f t="shared" ref="AB31" si="25">R31+T31+V31+X31+Z31</f>
        <v>3727</v>
      </c>
      <c r="AC31" s="14">
        <f t="shared" ref="AC31" si="26">AA31+AB31</f>
        <v>16777</v>
      </c>
      <c r="AE31" s="4" t="s">
        <v>16</v>
      </c>
      <c r="AF31" s="2">
        <f t="shared" si="20"/>
        <v>4521.4729985291033</v>
      </c>
      <c r="AG31" s="2">
        <f t="shared" si="15"/>
        <v>5155.337766888344</v>
      </c>
      <c r="AH31" s="2">
        <f t="shared" si="15"/>
        <v>4025.6997725549668</v>
      </c>
      <c r="AI31" s="2" t="str">
        <f t="shared" si="15"/>
        <v>N.A.</v>
      </c>
      <c r="AJ31" s="2">
        <f t="shared" si="15"/>
        <v>4043.211267605634</v>
      </c>
      <c r="AK31" s="2">
        <f t="shared" si="15"/>
        <v>5160</v>
      </c>
      <c r="AL31" s="2">
        <f t="shared" si="15"/>
        <v>1616.0013543253767</v>
      </c>
      <c r="AM31" s="2">
        <f t="shared" si="15"/>
        <v>8874.8343558282213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3117.1898850574712</v>
      </c>
      <c r="AQ31" s="13">
        <f t="shared" ref="AQ31" si="28">IFERROR(M31/AB31, "N.A.")</f>
        <v>5806.2978266702439</v>
      </c>
      <c r="AR31" s="14">
        <f t="shared" ref="AR31" si="29">IFERROR(N31/AC31, "N.A.")</f>
        <v>3714.5735232759134</v>
      </c>
    </row>
    <row r="32" spans="1:44" ht="15" customHeight="1" thickBot="1" x14ac:dyDescent="0.3">
      <c r="A32" s="5" t="s">
        <v>0</v>
      </c>
      <c r="B32" s="24">
        <f>B31+C31</f>
        <v>36246490</v>
      </c>
      <c r="C32" s="26"/>
      <c r="D32" s="24">
        <f>D31+E31</f>
        <v>5309898.0000000009</v>
      </c>
      <c r="E32" s="26"/>
      <c r="F32" s="24">
        <f>F31+G31</f>
        <v>5430900</v>
      </c>
      <c r="G32" s="26"/>
      <c r="H32" s="24">
        <f>H31+I31</f>
        <v>15332112</v>
      </c>
      <c r="I32" s="26"/>
      <c r="J32" s="24">
        <f>J31+K31</f>
        <v>0</v>
      </c>
      <c r="K32" s="26"/>
      <c r="L32" s="24">
        <f>L31+M31</f>
        <v>62319400</v>
      </c>
      <c r="M32" s="25"/>
      <c r="N32" s="18">
        <f>B32+D32+F32+H32+J32</f>
        <v>62319400</v>
      </c>
      <c r="P32" s="5" t="s">
        <v>0</v>
      </c>
      <c r="Q32" s="24">
        <f>Q31+R31</f>
        <v>7616</v>
      </c>
      <c r="R32" s="26"/>
      <c r="S32" s="24">
        <f>S31+T31</f>
        <v>1319</v>
      </c>
      <c r="T32" s="26"/>
      <c r="U32" s="24">
        <f>U31+V31</f>
        <v>1283</v>
      </c>
      <c r="V32" s="26"/>
      <c r="W32" s="24">
        <f>W31+X31</f>
        <v>6559</v>
      </c>
      <c r="X32" s="26"/>
      <c r="Y32" s="24">
        <f>Y31+Z31</f>
        <v>0</v>
      </c>
      <c r="Z32" s="26"/>
      <c r="AA32" s="24">
        <f>AA31+AB31</f>
        <v>16777</v>
      </c>
      <c r="AB32" s="26"/>
      <c r="AC32" s="19">
        <f>Q32+S32+U32+W32+Y32</f>
        <v>16777</v>
      </c>
      <c r="AE32" s="5" t="s">
        <v>0</v>
      </c>
      <c r="AF32" s="27">
        <f>IFERROR(B32/Q32,"N.A.")</f>
        <v>4759.255514705882</v>
      </c>
      <c r="AG32" s="28"/>
      <c r="AH32" s="27">
        <f>IFERROR(D32/S32,"N.A.")</f>
        <v>4025.6997725549668</v>
      </c>
      <c r="AI32" s="28"/>
      <c r="AJ32" s="27">
        <f>IFERROR(F32/U32,"N.A.")</f>
        <v>4232.9696024941541</v>
      </c>
      <c r="AK32" s="28"/>
      <c r="AL32" s="27">
        <f>IFERROR(H32/W32,"N.A.")</f>
        <v>2337.5685317883822</v>
      </c>
      <c r="AM32" s="28"/>
      <c r="AN32" s="27" t="str">
        <f>IFERROR(J32/Y32,"N.A.")</f>
        <v>N.A.</v>
      </c>
      <c r="AO32" s="28"/>
      <c r="AP32" s="27">
        <f>IFERROR(L32/AA32,"N.A.")</f>
        <v>3714.5735232759134</v>
      </c>
      <c r="AQ32" s="28"/>
      <c r="AR32" s="16">
        <f>IFERROR(N32/AC32, "N.A.")</f>
        <v>3714.5735232759134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382872</v>
      </c>
      <c r="C39" s="2"/>
      <c r="D39" s="2"/>
      <c r="E39" s="2"/>
      <c r="F39" s="2"/>
      <c r="G39" s="2"/>
      <c r="H39" s="2">
        <v>1718300</v>
      </c>
      <c r="I39" s="2"/>
      <c r="J39" s="2">
        <v>0</v>
      </c>
      <c r="K39" s="2"/>
      <c r="L39" s="1">
        <f>B39+D39+F39+H39+J39</f>
        <v>2101172</v>
      </c>
      <c r="M39" s="13">
        <f>C39+E39+G39+I39+K39</f>
        <v>0</v>
      </c>
      <c r="N39" s="14">
        <f>L39+M39</f>
        <v>2101172</v>
      </c>
      <c r="P39" s="3" t="s">
        <v>12</v>
      </c>
      <c r="Q39" s="2">
        <v>212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869</v>
      </c>
      <c r="X39" s="2">
        <v>0</v>
      </c>
      <c r="Y39" s="2">
        <v>212</v>
      </c>
      <c r="Z39" s="2">
        <v>0</v>
      </c>
      <c r="AA39" s="1">
        <f>Q39+S39+U39+W39+Y39</f>
        <v>1293</v>
      </c>
      <c r="AB39" s="13">
        <f>R39+T39+V39+X39+Z39</f>
        <v>0</v>
      </c>
      <c r="AC39" s="14">
        <f>AA39+AB39</f>
        <v>1293</v>
      </c>
      <c r="AE39" s="3" t="s">
        <v>12</v>
      </c>
      <c r="AF39" s="2">
        <f>IFERROR(B39/Q39, "N.A.")</f>
        <v>1806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1977.3302646720367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1625.0363495746326</v>
      </c>
      <c r="AQ39" s="13" t="str">
        <f t="shared" si="30"/>
        <v>N.A.</v>
      </c>
      <c r="AR39" s="14">
        <f t="shared" si="30"/>
        <v>1625.0363495746326</v>
      </c>
    </row>
    <row r="40" spans="1:44" ht="15" customHeight="1" thickBot="1" x14ac:dyDescent="0.3">
      <c r="A40" s="3" t="s">
        <v>13</v>
      </c>
      <c r="B40" s="2">
        <v>3252530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3252530</v>
      </c>
      <c r="M40" s="13">
        <f t="shared" si="31"/>
        <v>0</v>
      </c>
      <c r="N40" s="14">
        <f t="shared" ref="N40:N42" si="32">L40+M40</f>
        <v>3252530</v>
      </c>
      <c r="P40" s="3" t="s">
        <v>13</v>
      </c>
      <c r="Q40" s="2">
        <v>1283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1283</v>
      </c>
      <c r="AB40" s="13">
        <f t="shared" si="33"/>
        <v>0</v>
      </c>
      <c r="AC40" s="14">
        <f t="shared" ref="AC40:AC42" si="34">AA40+AB40</f>
        <v>1283</v>
      </c>
      <c r="AE40" s="3" t="s">
        <v>13</v>
      </c>
      <c r="AF40" s="2">
        <f t="shared" ref="AF40:AF43" si="35">IFERROR(B40/Q40, "N.A.")</f>
        <v>2535.0974279033517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2535.0974279033517</v>
      </c>
      <c r="AQ40" s="13" t="str">
        <f t="shared" si="30"/>
        <v>N.A.</v>
      </c>
      <c r="AR40" s="14">
        <f t="shared" si="30"/>
        <v>2535.0974279033517</v>
      </c>
    </row>
    <row r="41" spans="1:44" ht="15" customHeight="1" thickBot="1" x14ac:dyDescent="0.3">
      <c r="A41" s="3" t="s">
        <v>14</v>
      </c>
      <c r="B41" s="2">
        <v>4958190</v>
      </c>
      <c r="C41" s="2">
        <v>959200</v>
      </c>
      <c r="D41" s="2"/>
      <c r="E41" s="2"/>
      <c r="F41" s="2"/>
      <c r="G41" s="2">
        <v>1272000</v>
      </c>
      <c r="H41" s="2"/>
      <c r="I41" s="2">
        <v>3959000</v>
      </c>
      <c r="J41" s="2"/>
      <c r="K41" s="2"/>
      <c r="L41" s="1">
        <f t="shared" si="31"/>
        <v>4958190</v>
      </c>
      <c r="M41" s="13">
        <f t="shared" si="31"/>
        <v>6190200</v>
      </c>
      <c r="N41" s="14">
        <f t="shared" si="32"/>
        <v>11148390</v>
      </c>
      <c r="P41" s="3" t="s">
        <v>14</v>
      </c>
      <c r="Q41" s="2">
        <v>1500</v>
      </c>
      <c r="R41" s="2">
        <v>218</v>
      </c>
      <c r="S41" s="2">
        <v>0</v>
      </c>
      <c r="T41" s="2">
        <v>0</v>
      </c>
      <c r="U41" s="2">
        <v>0</v>
      </c>
      <c r="V41" s="2">
        <v>212</v>
      </c>
      <c r="W41" s="2">
        <v>0</v>
      </c>
      <c r="X41" s="2">
        <v>653</v>
      </c>
      <c r="Y41" s="2">
        <v>0</v>
      </c>
      <c r="Z41" s="2">
        <v>0</v>
      </c>
      <c r="AA41" s="1">
        <f t="shared" si="33"/>
        <v>1500</v>
      </c>
      <c r="AB41" s="13">
        <f t="shared" si="33"/>
        <v>1083</v>
      </c>
      <c r="AC41" s="14">
        <f t="shared" si="34"/>
        <v>2583</v>
      </c>
      <c r="AE41" s="3" t="s">
        <v>14</v>
      </c>
      <c r="AF41" s="2">
        <f t="shared" si="35"/>
        <v>3305.46</v>
      </c>
      <c r="AG41" s="2">
        <f t="shared" si="30"/>
        <v>4400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6000</v>
      </c>
      <c r="AL41" s="2" t="str">
        <f t="shared" si="30"/>
        <v>N.A.</v>
      </c>
      <c r="AM41" s="2">
        <f t="shared" si="30"/>
        <v>6062.7871362940277</v>
      </c>
      <c r="AN41" s="2" t="str">
        <f t="shared" si="30"/>
        <v>N.A.</v>
      </c>
      <c r="AO41" s="2" t="str">
        <f t="shared" si="30"/>
        <v>N.A.</v>
      </c>
      <c r="AP41" s="15">
        <f t="shared" si="30"/>
        <v>3305.46</v>
      </c>
      <c r="AQ41" s="13">
        <f t="shared" si="30"/>
        <v>5715.7894736842109</v>
      </c>
      <c r="AR41" s="14">
        <f t="shared" si="30"/>
        <v>4316.0627177700344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8593592</v>
      </c>
      <c r="C43" s="2">
        <v>959200</v>
      </c>
      <c r="D43" s="2"/>
      <c r="E43" s="2"/>
      <c r="F43" s="2"/>
      <c r="G43" s="2">
        <v>1272000</v>
      </c>
      <c r="H43" s="2">
        <v>1718300</v>
      </c>
      <c r="I43" s="2">
        <v>3959000</v>
      </c>
      <c r="J43" s="2">
        <v>0</v>
      </c>
      <c r="K43" s="2"/>
      <c r="L43" s="1">
        <f t="shared" ref="L43" si="36">B43+D43+F43+H43+J43</f>
        <v>10311892</v>
      </c>
      <c r="M43" s="13">
        <f t="shared" ref="M43" si="37">C43+E43+G43+I43+K43</f>
        <v>6190200</v>
      </c>
      <c r="N43" s="17">
        <f t="shared" ref="N43" si="38">L43+M43</f>
        <v>16502092</v>
      </c>
      <c r="P43" s="4" t="s">
        <v>16</v>
      </c>
      <c r="Q43" s="2">
        <v>2995</v>
      </c>
      <c r="R43" s="2">
        <v>218</v>
      </c>
      <c r="S43" s="2">
        <v>0</v>
      </c>
      <c r="T43" s="2">
        <v>0</v>
      </c>
      <c r="U43" s="2">
        <v>0</v>
      </c>
      <c r="V43" s="2">
        <v>212</v>
      </c>
      <c r="W43" s="2">
        <v>869</v>
      </c>
      <c r="X43" s="2">
        <v>653</v>
      </c>
      <c r="Y43" s="2">
        <v>212</v>
      </c>
      <c r="Z43" s="2">
        <v>0</v>
      </c>
      <c r="AA43" s="1">
        <f t="shared" ref="AA43" si="39">Q43+S43+U43+W43+Y43</f>
        <v>4076</v>
      </c>
      <c r="AB43" s="13">
        <f t="shared" ref="AB43" si="40">R43+T43+V43+X43+Z43</f>
        <v>1083</v>
      </c>
      <c r="AC43" s="17">
        <f t="shared" ref="AC43" si="41">AA43+AB43</f>
        <v>5159</v>
      </c>
      <c r="AE43" s="4" t="s">
        <v>16</v>
      </c>
      <c r="AF43" s="2">
        <f t="shared" si="35"/>
        <v>2869.3128547579299</v>
      </c>
      <c r="AG43" s="2">
        <f t="shared" si="30"/>
        <v>4400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6000</v>
      </c>
      <c r="AL43" s="2">
        <f t="shared" si="30"/>
        <v>1977.3302646720367</v>
      </c>
      <c r="AM43" s="2">
        <f t="shared" si="30"/>
        <v>6062.7871362940277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2529.9048086359176</v>
      </c>
      <c r="AQ43" s="13">
        <f t="shared" ref="AQ43" si="43">IFERROR(M43/AB43, "N.A.")</f>
        <v>5715.7894736842109</v>
      </c>
      <c r="AR43" s="14">
        <f t="shared" ref="AR43" si="44">IFERROR(N43/AC43, "N.A.")</f>
        <v>3198.6997480131809</v>
      </c>
    </row>
    <row r="44" spans="1:44" ht="15" customHeight="1" thickBot="1" x14ac:dyDescent="0.3">
      <c r="A44" s="5" t="s">
        <v>0</v>
      </c>
      <c r="B44" s="24">
        <f>B43+C43</f>
        <v>9552792</v>
      </c>
      <c r="C44" s="26"/>
      <c r="D44" s="24">
        <f>D43+E43</f>
        <v>0</v>
      </c>
      <c r="E44" s="26"/>
      <c r="F44" s="24">
        <f>F43+G43</f>
        <v>1272000</v>
      </c>
      <c r="G44" s="26"/>
      <c r="H44" s="24">
        <f>H43+I43</f>
        <v>5677300</v>
      </c>
      <c r="I44" s="26"/>
      <c r="J44" s="24">
        <f>J43+K43</f>
        <v>0</v>
      </c>
      <c r="K44" s="26"/>
      <c r="L44" s="24">
        <f>L43+M43</f>
        <v>16502092</v>
      </c>
      <c r="M44" s="25"/>
      <c r="N44" s="18">
        <f>B44+D44+F44+H44+J44</f>
        <v>16502092</v>
      </c>
      <c r="P44" s="5" t="s">
        <v>0</v>
      </c>
      <c r="Q44" s="24">
        <f>Q43+R43</f>
        <v>3213</v>
      </c>
      <c r="R44" s="26"/>
      <c r="S44" s="24">
        <f>S43+T43</f>
        <v>0</v>
      </c>
      <c r="T44" s="26"/>
      <c r="U44" s="24">
        <f>U43+V43</f>
        <v>212</v>
      </c>
      <c r="V44" s="26"/>
      <c r="W44" s="24">
        <f>W43+X43</f>
        <v>1522</v>
      </c>
      <c r="X44" s="26"/>
      <c r="Y44" s="24">
        <f>Y43+Z43</f>
        <v>212</v>
      </c>
      <c r="Z44" s="26"/>
      <c r="AA44" s="24">
        <f>AA43+AB43</f>
        <v>5159</v>
      </c>
      <c r="AB44" s="25"/>
      <c r="AC44" s="18">
        <f>Q44+S44+U44+W44+Y44</f>
        <v>5159</v>
      </c>
      <c r="AE44" s="5" t="s">
        <v>0</v>
      </c>
      <c r="AF44" s="27">
        <f>IFERROR(B44/Q44,"N.A.")</f>
        <v>2973.1690009337067</v>
      </c>
      <c r="AG44" s="28"/>
      <c r="AH44" s="27" t="str">
        <f>IFERROR(D44/S44,"N.A.")</f>
        <v>N.A.</v>
      </c>
      <c r="AI44" s="28"/>
      <c r="AJ44" s="27">
        <f>IFERROR(F44/U44,"N.A.")</f>
        <v>6000</v>
      </c>
      <c r="AK44" s="28"/>
      <c r="AL44" s="27">
        <f>IFERROR(H44/W44,"N.A.")</f>
        <v>3730.1576872536139</v>
      </c>
      <c r="AM44" s="28"/>
      <c r="AN44" s="27">
        <f>IFERROR(J44/Y44,"N.A.")</f>
        <v>0</v>
      </c>
      <c r="AO44" s="28"/>
      <c r="AP44" s="27">
        <f>IFERROR(L44/AA44,"N.A.")</f>
        <v>3198.6997480131809</v>
      </c>
      <c r="AQ44" s="28"/>
      <c r="AR44" s="16">
        <f>IFERROR(N44/AC44, "N.A.")</f>
        <v>3198.6997480131809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49828240.999999993</v>
      </c>
      <c r="C15" s="2"/>
      <c r="D15" s="2">
        <v>11095019.999999998</v>
      </c>
      <c r="E15" s="2"/>
      <c r="F15" s="2">
        <v>28314360</v>
      </c>
      <c r="G15" s="2"/>
      <c r="H15" s="2">
        <v>60686835.000000007</v>
      </c>
      <c r="I15" s="2"/>
      <c r="J15" s="2">
        <v>0</v>
      </c>
      <c r="K15" s="2"/>
      <c r="L15" s="1">
        <f>B15+D15+F15+H15+J15</f>
        <v>149924456</v>
      </c>
      <c r="M15" s="13">
        <f>C15+E15+G15+I15+K15</f>
        <v>0</v>
      </c>
      <c r="N15" s="14">
        <f>L15+M15</f>
        <v>149924456</v>
      </c>
      <c r="P15" s="3" t="s">
        <v>12</v>
      </c>
      <c r="Q15" s="2">
        <v>9708</v>
      </c>
      <c r="R15" s="2">
        <v>0</v>
      </c>
      <c r="S15" s="2">
        <v>1612</v>
      </c>
      <c r="T15" s="2">
        <v>0</v>
      </c>
      <c r="U15" s="2">
        <v>4126</v>
      </c>
      <c r="V15" s="2">
        <v>0</v>
      </c>
      <c r="W15" s="2">
        <v>8449</v>
      </c>
      <c r="X15" s="2">
        <v>0</v>
      </c>
      <c r="Y15" s="2">
        <v>1688</v>
      </c>
      <c r="Z15" s="2">
        <v>0</v>
      </c>
      <c r="AA15" s="1">
        <f>Q15+S15+U15+W15+Y15</f>
        <v>25583</v>
      </c>
      <c r="AB15" s="13">
        <f>R15+T15+V15+X15+Z15</f>
        <v>0</v>
      </c>
      <c r="AC15" s="14">
        <f>AA15+AB15</f>
        <v>25583</v>
      </c>
      <c r="AE15" s="3" t="s">
        <v>12</v>
      </c>
      <c r="AF15" s="2">
        <f>IFERROR(B15/Q15, "N.A.")</f>
        <v>5132.6989081170159</v>
      </c>
      <c r="AG15" s="2" t="str">
        <f t="shared" ref="AG15:AR19" si="0">IFERROR(C15/R15, "N.A.")</f>
        <v>N.A.</v>
      </c>
      <c r="AH15" s="2">
        <f t="shared" si="0"/>
        <v>6882.7667493796516</v>
      </c>
      <c r="AI15" s="2" t="str">
        <f t="shared" si="0"/>
        <v>N.A.</v>
      </c>
      <c r="AJ15" s="2">
        <f t="shared" si="0"/>
        <v>6862.4236548715462</v>
      </c>
      <c r="AK15" s="2" t="str">
        <f t="shared" si="0"/>
        <v>N.A.</v>
      </c>
      <c r="AL15" s="2">
        <f t="shared" si="0"/>
        <v>7182.7239910048538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5860.3156783801742</v>
      </c>
      <c r="AQ15" s="13" t="str">
        <f t="shared" si="0"/>
        <v>N.A.</v>
      </c>
      <c r="AR15" s="14">
        <f t="shared" si="0"/>
        <v>5860.3156783801742</v>
      </c>
    </row>
    <row r="16" spans="1:44" ht="15" customHeight="1" thickBot="1" x14ac:dyDescent="0.3">
      <c r="A16" s="3" t="s">
        <v>13</v>
      </c>
      <c r="B16" s="2">
        <v>21552779.999999996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21552779.999999996</v>
      </c>
      <c r="M16" s="13">
        <f t="shared" si="1"/>
        <v>0</v>
      </c>
      <c r="N16" s="14">
        <f t="shared" ref="N16:N18" si="2">L16+M16</f>
        <v>21552779.999999996</v>
      </c>
      <c r="P16" s="3" t="s">
        <v>13</v>
      </c>
      <c r="Q16" s="2">
        <v>4943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4943</v>
      </c>
      <c r="AB16" s="13">
        <f t="shared" si="3"/>
        <v>0</v>
      </c>
      <c r="AC16" s="14">
        <f t="shared" ref="AC16:AC18" si="4">AA16+AB16</f>
        <v>4943</v>
      </c>
      <c r="AE16" s="3" t="s">
        <v>13</v>
      </c>
      <c r="AF16" s="2">
        <f t="shared" ref="AF16:AF19" si="5">IFERROR(B16/Q16, "N.A.")</f>
        <v>4360.2629981792425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4360.2629981792425</v>
      </c>
      <c r="AQ16" s="13" t="str">
        <f t="shared" si="0"/>
        <v>N.A.</v>
      </c>
      <c r="AR16" s="14">
        <f t="shared" si="0"/>
        <v>4360.2629981792425</v>
      </c>
    </row>
    <row r="17" spans="1:44" ht="15" customHeight="1" thickBot="1" x14ac:dyDescent="0.3">
      <c r="A17" s="3" t="s">
        <v>14</v>
      </c>
      <c r="B17" s="2">
        <v>137477140</v>
      </c>
      <c r="C17" s="2">
        <v>479207368.99999994</v>
      </c>
      <c r="D17" s="2">
        <v>64207710.000000007</v>
      </c>
      <c r="E17" s="2">
        <v>6844250</v>
      </c>
      <c r="F17" s="2"/>
      <c r="G17" s="2">
        <v>29958490</v>
      </c>
      <c r="H17" s="2"/>
      <c r="I17" s="2">
        <v>13505639.999999998</v>
      </c>
      <c r="J17" s="2">
        <v>0</v>
      </c>
      <c r="K17" s="2"/>
      <c r="L17" s="1">
        <f t="shared" si="1"/>
        <v>201684850</v>
      </c>
      <c r="M17" s="13">
        <f t="shared" si="1"/>
        <v>529515748.99999994</v>
      </c>
      <c r="N17" s="14">
        <f t="shared" si="2"/>
        <v>731200599</v>
      </c>
      <c r="P17" s="3" t="s">
        <v>14</v>
      </c>
      <c r="Q17" s="2">
        <v>21056</v>
      </c>
      <c r="R17" s="2">
        <v>67176</v>
      </c>
      <c r="S17" s="2">
        <v>5611</v>
      </c>
      <c r="T17" s="2">
        <v>518</v>
      </c>
      <c r="U17" s="2">
        <v>0</v>
      </c>
      <c r="V17" s="2">
        <v>3485</v>
      </c>
      <c r="W17" s="2">
        <v>0</v>
      </c>
      <c r="X17" s="2">
        <v>2623</v>
      </c>
      <c r="Y17" s="2">
        <v>1145</v>
      </c>
      <c r="Z17" s="2">
        <v>0</v>
      </c>
      <c r="AA17" s="1">
        <f t="shared" si="3"/>
        <v>27812</v>
      </c>
      <c r="AB17" s="13">
        <f t="shared" si="3"/>
        <v>73802</v>
      </c>
      <c r="AC17" s="14">
        <f t="shared" si="4"/>
        <v>101614</v>
      </c>
      <c r="AE17" s="3" t="s">
        <v>14</v>
      </c>
      <c r="AF17" s="2">
        <f t="shared" si="5"/>
        <v>6529.1194908814587</v>
      </c>
      <c r="AG17" s="2">
        <f t="shared" si="0"/>
        <v>7133.6097564606398</v>
      </c>
      <c r="AH17" s="2">
        <f t="shared" si="0"/>
        <v>11443.184815540902</v>
      </c>
      <c r="AI17" s="2">
        <f t="shared" si="0"/>
        <v>13212.837837837838</v>
      </c>
      <c r="AJ17" s="2" t="str">
        <f t="shared" si="0"/>
        <v>N.A.</v>
      </c>
      <c r="AK17" s="2">
        <f t="shared" si="0"/>
        <v>8596.4103299856524</v>
      </c>
      <c r="AL17" s="2" t="str">
        <f t="shared" si="0"/>
        <v>N.A.</v>
      </c>
      <c r="AM17" s="2">
        <f t="shared" si="0"/>
        <v>5148.9287075867323</v>
      </c>
      <c r="AN17" s="2">
        <f t="shared" si="0"/>
        <v>0</v>
      </c>
      <c r="AO17" s="2" t="str">
        <f t="shared" si="0"/>
        <v>N.A.</v>
      </c>
      <c r="AP17" s="15">
        <f t="shared" si="0"/>
        <v>7251.7204803681861</v>
      </c>
      <c r="AQ17" s="13">
        <f t="shared" si="0"/>
        <v>7174.8157096013647</v>
      </c>
      <c r="AR17" s="14">
        <f t="shared" si="0"/>
        <v>7195.8647332060546</v>
      </c>
    </row>
    <row r="18" spans="1:44" ht="15" customHeight="1" thickBot="1" x14ac:dyDescent="0.3">
      <c r="A18" s="3" t="s">
        <v>15</v>
      </c>
      <c r="B18" s="2"/>
      <c r="C18" s="2">
        <v>3611140</v>
      </c>
      <c r="D18" s="2">
        <v>949440</v>
      </c>
      <c r="E18" s="2"/>
      <c r="F18" s="2"/>
      <c r="G18" s="2"/>
      <c r="H18" s="2"/>
      <c r="I18" s="2"/>
      <c r="J18" s="2"/>
      <c r="K18" s="2"/>
      <c r="L18" s="1">
        <f t="shared" si="1"/>
        <v>949440</v>
      </c>
      <c r="M18" s="13">
        <f t="shared" si="1"/>
        <v>3611140</v>
      </c>
      <c r="N18" s="14">
        <f t="shared" si="2"/>
        <v>4560580</v>
      </c>
      <c r="P18" s="3" t="s">
        <v>15</v>
      </c>
      <c r="Q18" s="2">
        <v>0</v>
      </c>
      <c r="R18" s="2">
        <v>646</v>
      </c>
      <c r="S18" s="2">
        <v>368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368</v>
      </c>
      <c r="AB18" s="13">
        <f t="shared" si="3"/>
        <v>646</v>
      </c>
      <c r="AC18" s="17">
        <f t="shared" si="4"/>
        <v>1014</v>
      </c>
      <c r="AE18" s="3" t="s">
        <v>15</v>
      </c>
      <c r="AF18" s="2" t="str">
        <f t="shared" si="5"/>
        <v>N.A.</v>
      </c>
      <c r="AG18" s="2">
        <f t="shared" si="0"/>
        <v>5590</v>
      </c>
      <c r="AH18" s="2">
        <f t="shared" si="0"/>
        <v>2580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2580</v>
      </c>
      <c r="AQ18" s="13">
        <f t="shared" si="0"/>
        <v>5590</v>
      </c>
      <c r="AR18" s="14">
        <f t="shared" si="0"/>
        <v>4497.6134122287967</v>
      </c>
    </row>
    <row r="19" spans="1:44" ht="15" customHeight="1" thickBot="1" x14ac:dyDescent="0.3">
      <c r="A19" s="4" t="s">
        <v>16</v>
      </c>
      <c r="B19" s="2">
        <v>208858160.99999994</v>
      </c>
      <c r="C19" s="2">
        <v>482818508.99999982</v>
      </c>
      <c r="D19" s="2">
        <v>76252170</v>
      </c>
      <c r="E19" s="2">
        <v>6844250</v>
      </c>
      <c r="F19" s="2">
        <v>28314360</v>
      </c>
      <c r="G19" s="2">
        <v>29958490</v>
      </c>
      <c r="H19" s="2">
        <v>60686835.000000007</v>
      </c>
      <c r="I19" s="2">
        <v>13505639.999999998</v>
      </c>
      <c r="J19" s="2">
        <v>0</v>
      </c>
      <c r="K19" s="2"/>
      <c r="L19" s="1">
        <f t="shared" ref="L19" si="6">B19+D19+F19+H19+J19</f>
        <v>374111525.99999994</v>
      </c>
      <c r="M19" s="13">
        <f t="shared" ref="M19" si="7">C19+E19+G19+I19+K19</f>
        <v>533126888.99999982</v>
      </c>
      <c r="N19" s="17">
        <f t="shared" ref="N19" si="8">L19+M19</f>
        <v>907238414.99999976</v>
      </c>
      <c r="P19" s="4" t="s">
        <v>16</v>
      </c>
      <c r="Q19" s="2">
        <v>35707</v>
      </c>
      <c r="R19" s="2">
        <v>67822</v>
      </c>
      <c r="S19" s="2">
        <v>7591</v>
      </c>
      <c r="T19" s="2">
        <v>518</v>
      </c>
      <c r="U19" s="2">
        <v>4126</v>
      </c>
      <c r="V19" s="2">
        <v>3485</v>
      </c>
      <c r="W19" s="2">
        <v>8449</v>
      </c>
      <c r="X19" s="2">
        <v>2623</v>
      </c>
      <c r="Y19" s="2">
        <v>2833</v>
      </c>
      <c r="Z19" s="2">
        <v>0</v>
      </c>
      <c r="AA19" s="1">
        <f t="shared" ref="AA19" si="9">Q19+S19+U19+W19+Y19</f>
        <v>58706</v>
      </c>
      <c r="AB19" s="13">
        <f t="shared" ref="AB19" si="10">R19+T19+V19+X19+Z19</f>
        <v>74448</v>
      </c>
      <c r="AC19" s="14">
        <f t="shared" ref="AC19" si="11">AA19+AB19</f>
        <v>133154</v>
      </c>
      <c r="AE19" s="4" t="s">
        <v>16</v>
      </c>
      <c r="AF19" s="2">
        <f t="shared" si="5"/>
        <v>5849.2217492368427</v>
      </c>
      <c r="AG19" s="2">
        <f t="shared" si="0"/>
        <v>7118.9069770870783</v>
      </c>
      <c r="AH19" s="2">
        <f t="shared" si="0"/>
        <v>10045.075747595838</v>
      </c>
      <c r="AI19" s="2">
        <f t="shared" si="0"/>
        <v>13212.837837837838</v>
      </c>
      <c r="AJ19" s="2">
        <f t="shared" si="0"/>
        <v>6862.4236548715462</v>
      </c>
      <c r="AK19" s="2">
        <f t="shared" si="0"/>
        <v>8596.4103299856524</v>
      </c>
      <c r="AL19" s="2">
        <f t="shared" si="0"/>
        <v>7182.7239910048538</v>
      </c>
      <c r="AM19" s="2">
        <f t="shared" si="0"/>
        <v>5148.9287075867323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6372.6284536503927</v>
      </c>
      <c r="AQ19" s="13">
        <f t="shared" ref="AQ19" si="13">IFERROR(M19/AB19, "N.A.")</f>
        <v>7161.0639506769803</v>
      </c>
      <c r="AR19" s="14">
        <f t="shared" ref="AR19" si="14">IFERROR(N19/AC19, "N.A.")</f>
        <v>6813.4522057166869</v>
      </c>
    </row>
    <row r="20" spans="1:44" ht="15" customHeight="1" thickBot="1" x14ac:dyDescent="0.3">
      <c r="A20" s="5" t="s">
        <v>0</v>
      </c>
      <c r="B20" s="24">
        <f>B19+C19</f>
        <v>691676669.99999976</v>
      </c>
      <c r="C20" s="26"/>
      <c r="D20" s="24">
        <f>D19+E19</f>
        <v>83096420</v>
      </c>
      <c r="E20" s="26"/>
      <c r="F20" s="24">
        <f>F19+G19</f>
        <v>58272850</v>
      </c>
      <c r="G20" s="26"/>
      <c r="H20" s="24">
        <f>H19+I19</f>
        <v>74192475</v>
      </c>
      <c r="I20" s="26"/>
      <c r="J20" s="24">
        <f>J19+K19</f>
        <v>0</v>
      </c>
      <c r="K20" s="26"/>
      <c r="L20" s="24">
        <f>L19+M19</f>
        <v>907238414.99999976</v>
      </c>
      <c r="M20" s="25"/>
      <c r="N20" s="18">
        <f>B20+D20+F20+H20+J20</f>
        <v>907238414.99999976</v>
      </c>
      <c r="P20" s="5" t="s">
        <v>0</v>
      </c>
      <c r="Q20" s="24">
        <f>Q19+R19</f>
        <v>103529</v>
      </c>
      <c r="R20" s="26"/>
      <c r="S20" s="24">
        <f>S19+T19</f>
        <v>8109</v>
      </c>
      <c r="T20" s="26"/>
      <c r="U20" s="24">
        <f>U19+V19</f>
        <v>7611</v>
      </c>
      <c r="V20" s="26"/>
      <c r="W20" s="24">
        <f>W19+X19</f>
        <v>11072</v>
      </c>
      <c r="X20" s="26"/>
      <c r="Y20" s="24">
        <f>Y19+Z19</f>
        <v>2833</v>
      </c>
      <c r="Z20" s="26"/>
      <c r="AA20" s="24">
        <f>AA19+AB19</f>
        <v>133154</v>
      </c>
      <c r="AB20" s="26"/>
      <c r="AC20" s="19">
        <f>Q20+S20+U20+W20+Y20</f>
        <v>133154</v>
      </c>
      <c r="AE20" s="5" t="s">
        <v>0</v>
      </c>
      <c r="AF20" s="27">
        <f>IFERROR(B20/Q20,"N.A.")</f>
        <v>6680.9944073641182</v>
      </c>
      <c r="AG20" s="28"/>
      <c r="AH20" s="27">
        <f>IFERROR(D20/S20,"N.A.")</f>
        <v>10247.431249229252</v>
      </c>
      <c r="AI20" s="28"/>
      <c r="AJ20" s="27">
        <f>IFERROR(F20/U20,"N.A.")</f>
        <v>7656.3986335566942</v>
      </c>
      <c r="AK20" s="28"/>
      <c r="AL20" s="27">
        <f>IFERROR(H20/W20,"N.A.")</f>
        <v>6700.9099530346821</v>
      </c>
      <c r="AM20" s="28"/>
      <c r="AN20" s="27">
        <f>IFERROR(J20/Y20,"N.A.")</f>
        <v>0</v>
      </c>
      <c r="AO20" s="28"/>
      <c r="AP20" s="27">
        <f>IFERROR(L20/AA20,"N.A.")</f>
        <v>6813.4522057166869</v>
      </c>
      <c r="AQ20" s="28"/>
      <c r="AR20" s="16">
        <f>IFERROR(N20/AC20, "N.A.")</f>
        <v>6813.4522057166869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43409720.000000007</v>
      </c>
      <c r="C27" s="2"/>
      <c r="D27" s="2">
        <v>11095019.999999998</v>
      </c>
      <c r="E27" s="2"/>
      <c r="F27" s="2">
        <v>27528750</v>
      </c>
      <c r="G27" s="2"/>
      <c r="H27" s="2">
        <v>40272049.999999993</v>
      </c>
      <c r="I27" s="2"/>
      <c r="J27" s="2">
        <v>0</v>
      </c>
      <c r="K27" s="2"/>
      <c r="L27" s="1">
        <f>B27+D27+F27+H27+J27</f>
        <v>122305540</v>
      </c>
      <c r="M27" s="13">
        <f>C27+E27+G27+I27+K27</f>
        <v>0</v>
      </c>
      <c r="N27" s="14">
        <f>L27+M27</f>
        <v>122305540</v>
      </c>
      <c r="P27" s="3" t="s">
        <v>12</v>
      </c>
      <c r="Q27" s="2">
        <v>7995</v>
      </c>
      <c r="R27" s="2">
        <v>0</v>
      </c>
      <c r="S27" s="2">
        <v>1612</v>
      </c>
      <c r="T27" s="2">
        <v>0</v>
      </c>
      <c r="U27" s="2">
        <v>3923</v>
      </c>
      <c r="V27" s="2">
        <v>0</v>
      </c>
      <c r="W27" s="2">
        <v>3663</v>
      </c>
      <c r="X27" s="2">
        <v>0</v>
      </c>
      <c r="Y27" s="2">
        <v>1135</v>
      </c>
      <c r="Z27" s="2">
        <v>0</v>
      </c>
      <c r="AA27" s="1">
        <f>Q27+S27+U27+W27+Y27</f>
        <v>18328</v>
      </c>
      <c r="AB27" s="13">
        <f>R27+T27+V27+X27+Z27</f>
        <v>0</v>
      </c>
      <c r="AC27" s="14">
        <f>AA27+AB27</f>
        <v>18328</v>
      </c>
      <c r="AE27" s="3" t="s">
        <v>12</v>
      </c>
      <c r="AF27" s="2">
        <f>IFERROR(B27/Q27, "N.A.")</f>
        <v>5429.6085053158231</v>
      </c>
      <c r="AG27" s="2" t="str">
        <f t="shared" ref="AG27:AR31" si="15">IFERROR(C27/R27, "N.A.")</f>
        <v>N.A.</v>
      </c>
      <c r="AH27" s="2">
        <f t="shared" si="15"/>
        <v>6882.7667493796516</v>
      </c>
      <c r="AI27" s="2" t="str">
        <f t="shared" si="15"/>
        <v>N.A.</v>
      </c>
      <c r="AJ27" s="2">
        <f t="shared" si="15"/>
        <v>7017.2699464695388</v>
      </c>
      <c r="AK27" s="2" t="str">
        <f t="shared" si="15"/>
        <v>N.A.</v>
      </c>
      <c r="AL27" s="2">
        <f t="shared" si="15"/>
        <v>10994.280644280641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6673.1525534701004</v>
      </c>
      <c r="AQ27" s="13" t="str">
        <f t="shared" si="15"/>
        <v>N.A.</v>
      </c>
      <c r="AR27" s="14">
        <f t="shared" si="15"/>
        <v>6673.1525534701004</v>
      </c>
    </row>
    <row r="28" spans="1:44" ht="15" customHeight="1" thickBot="1" x14ac:dyDescent="0.3">
      <c r="A28" s="3" t="s">
        <v>13</v>
      </c>
      <c r="B28" s="2">
        <v>1470600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1470600</v>
      </c>
      <c r="M28" s="13">
        <f t="shared" si="16"/>
        <v>0</v>
      </c>
      <c r="N28" s="14">
        <f t="shared" ref="N28:N30" si="17">L28+M28</f>
        <v>1470600</v>
      </c>
      <c r="P28" s="3" t="s">
        <v>13</v>
      </c>
      <c r="Q28" s="2">
        <v>380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380</v>
      </c>
      <c r="AB28" s="13">
        <f t="shared" si="18"/>
        <v>0</v>
      </c>
      <c r="AC28" s="14">
        <f t="shared" ref="AC28:AC30" si="19">AA28+AB28</f>
        <v>380</v>
      </c>
      <c r="AE28" s="3" t="s">
        <v>13</v>
      </c>
      <c r="AF28" s="2">
        <f t="shared" ref="AF28:AF31" si="20">IFERROR(B28/Q28, "N.A.")</f>
        <v>3870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3" t="str">
        <f t="shared" si="15"/>
        <v>N.A.</v>
      </c>
      <c r="AR28" s="14">
        <f t="shared" si="15"/>
        <v>3870</v>
      </c>
    </row>
    <row r="29" spans="1:44" ht="15" customHeight="1" thickBot="1" x14ac:dyDescent="0.3">
      <c r="A29" s="3" t="s">
        <v>14</v>
      </c>
      <c r="B29" s="2">
        <v>95998160</v>
      </c>
      <c r="C29" s="2">
        <v>322495551.00000006</v>
      </c>
      <c r="D29" s="2">
        <v>47176960</v>
      </c>
      <c r="E29" s="2">
        <v>3888000</v>
      </c>
      <c r="F29" s="2"/>
      <c r="G29" s="2">
        <v>21766990</v>
      </c>
      <c r="H29" s="2"/>
      <c r="I29" s="2">
        <v>5025640</v>
      </c>
      <c r="J29" s="2">
        <v>0</v>
      </c>
      <c r="K29" s="2"/>
      <c r="L29" s="1">
        <f t="shared" si="16"/>
        <v>143175120</v>
      </c>
      <c r="M29" s="13">
        <f t="shared" si="16"/>
        <v>353176181.00000006</v>
      </c>
      <c r="N29" s="14">
        <f t="shared" si="17"/>
        <v>496351301.00000006</v>
      </c>
      <c r="P29" s="3" t="s">
        <v>14</v>
      </c>
      <c r="Q29" s="2">
        <v>13312</v>
      </c>
      <c r="R29" s="2">
        <v>43166</v>
      </c>
      <c r="S29" s="2">
        <v>3189</v>
      </c>
      <c r="T29" s="2">
        <v>243</v>
      </c>
      <c r="U29" s="2">
        <v>0</v>
      </c>
      <c r="V29" s="2">
        <v>3104</v>
      </c>
      <c r="W29" s="2">
        <v>0</v>
      </c>
      <c r="X29" s="2">
        <v>2070</v>
      </c>
      <c r="Y29" s="2">
        <v>288</v>
      </c>
      <c r="Z29" s="2">
        <v>0</v>
      </c>
      <c r="AA29" s="1">
        <f t="shared" si="18"/>
        <v>16789</v>
      </c>
      <c r="AB29" s="13">
        <f t="shared" si="18"/>
        <v>48583</v>
      </c>
      <c r="AC29" s="14">
        <f t="shared" si="19"/>
        <v>65372</v>
      </c>
      <c r="AE29" s="3" t="s">
        <v>14</v>
      </c>
      <c r="AF29" s="2">
        <f t="shared" si="20"/>
        <v>7211.4002403846152</v>
      </c>
      <c r="AG29" s="2">
        <f t="shared" si="15"/>
        <v>7471.0547884909429</v>
      </c>
      <c r="AH29" s="2">
        <f t="shared" si="15"/>
        <v>14793.65318281593</v>
      </c>
      <c r="AI29" s="2">
        <f t="shared" si="15"/>
        <v>16000</v>
      </c>
      <c r="AJ29" s="2" t="str">
        <f t="shared" si="15"/>
        <v>N.A.</v>
      </c>
      <c r="AK29" s="2">
        <f t="shared" si="15"/>
        <v>7012.5612113402058</v>
      </c>
      <c r="AL29" s="2" t="str">
        <f t="shared" si="15"/>
        <v>N.A.</v>
      </c>
      <c r="AM29" s="2">
        <f t="shared" si="15"/>
        <v>2427.8454106280192</v>
      </c>
      <c r="AN29" s="2">
        <f t="shared" si="15"/>
        <v>0</v>
      </c>
      <c r="AO29" s="2" t="str">
        <f t="shared" si="15"/>
        <v>N.A.</v>
      </c>
      <c r="AP29" s="15">
        <f t="shared" si="15"/>
        <v>8527.9123235451789</v>
      </c>
      <c r="AQ29" s="13">
        <f t="shared" si="15"/>
        <v>7269.542453121463</v>
      </c>
      <c r="AR29" s="14">
        <f t="shared" si="15"/>
        <v>7592.7201401211541</v>
      </c>
    </row>
    <row r="30" spans="1:44" ht="15" customHeight="1" thickBot="1" x14ac:dyDescent="0.3">
      <c r="A30" s="3" t="s">
        <v>15</v>
      </c>
      <c r="B30" s="2"/>
      <c r="C30" s="2"/>
      <c r="D30" s="2">
        <v>949440</v>
      </c>
      <c r="E30" s="2"/>
      <c r="F30" s="2"/>
      <c r="G30" s="2"/>
      <c r="H30" s="2"/>
      <c r="I30" s="2"/>
      <c r="J30" s="2"/>
      <c r="K30" s="2"/>
      <c r="L30" s="1">
        <f t="shared" si="16"/>
        <v>949440</v>
      </c>
      <c r="M30" s="13">
        <f t="shared" si="16"/>
        <v>0</v>
      </c>
      <c r="N30" s="14">
        <f t="shared" si="17"/>
        <v>949440</v>
      </c>
      <c r="P30" s="3" t="s">
        <v>15</v>
      </c>
      <c r="Q30" s="2">
        <v>0</v>
      </c>
      <c r="R30" s="2">
        <v>0</v>
      </c>
      <c r="S30" s="2">
        <v>368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368</v>
      </c>
      <c r="AB30" s="13">
        <f t="shared" si="18"/>
        <v>0</v>
      </c>
      <c r="AC30" s="17">
        <f t="shared" si="19"/>
        <v>368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2580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2580</v>
      </c>
      <c r="AQ30" s="13" t="str">
        <f t="shared" si="15"/>
        <v>N.A.</v>
      </c>
      <c r="AR30" s="14">
        <f t="shared" si="15"/>
        <v>2580</v>
      </c>
    </row>
    <row r="31" spans="1:44" ht="15" customHeight="1" thickBot="1" x14ac:dyDescent="0.3">
      <c r="A31" s="4" t="s">
        <v>16</v>
      </c>
      <c r="B31" s="2">
        <v>140878480</v>
      </c>
      <c r="C31" s="2">
        <v>322495551.00000006</v>
      </c>
      <c r="D31" s="2">
        <v>59221420.000000007</v>
      </c>
      <c r="E31" s="2">
        <v>3888000</v>
      </c>
      <c r="F31" s="2">
        <v>27528750</v>
      </c>
      <c r="G31" s="2">
        <v>21766990</v>
      </c>
      <c r="H31" s="2">
        <v>40272049.999999993</v>
      </c>
      <c r="I31" s="2">
        <v>5025640</v>
      </c>
      <c r="J31" s="2">
        <v>0</v>
      </c>
      <c r="K31" s="2"/>
      <c r="L31" s="1">
        <f t="shared" ref="L31" si="21">B31+D31+F31+H31+J31</f>
        <v>267900700</v>
      </c>
      <c r="M31" s="13">
        <f t="shared" ref="M31" si="22">C31+E31+G31+I31+K31</f>
        <v>353176181.00000006</v>
      </c>
      <c r="N31" s="17">
        <f t="shared" ref="N31" si="23">L31+M31</f>
        <v>621076881</v>
      </c>
      <c r="P31" s="4" t="s">
        <v>16</v>
      </c>
      <c r="Q31" s="2">
        <v>21687</v>
      </c>
      <c r="R31" s="2">
        <v>43166</v>
      </c>
      <c r="S31" s="2">
        <v>5169</v>
      </c>
      <c r="T31" s="2">
        <v>243</v>
      </c>
      <c r="U31" s="2">
        <v>3923</v>
      </c>
      <c r="V31" s="2">
        <v>3104</v>
      </c>
      <c r="W31" s="2">
        <v>3663</v>
      </c>
      <c r="X31" s="2">
        <v>2070</v>
      </c>
      <c r="Y31" s="2">
        <v>1423</v>
      </c>
      <c r="Z31" s="2">
        <v>0</v>
      </c>
      <c r="AA31" s="1">
        <f t="shared" ref="AA31" si="24">Q31+S31+U31+W31+Y31</f>
        <v>35865</v>
      </c>
      <c r="AB31" s="13">
        <f t="shared" ref="AB31" si="25">R31+T31+V31+X31+Z31</f>
        <v>48583</v>
      </c>
      <c r="AC31" s="14">
        <f t="shared" ref="AC31" si="26">AA31+AB31</f>
        <v>84448</v>
      </c>
      <c r="AE31" s="4" t="s">
        <v>16</v>
      </c>
      <c r="AF31" s="2">
        <f t="shared" si="20"/>
        <v>6495.9874579241023</v>
      </c>
      <c r="AG31" s="2">
        <f t="shared" si="15"/>
        <v>7471.0547884909429</v>
      </c>
      <c r="AH31" s="2">
        <f t="shared" si="15"/>
        <v>11457.036177210293</v>
      </c>
      <c r="AI31" s="2">
        <f t="shared" si="15"/>
        <v>16000</v>
      </c>
      <c r="AJ31" s="2">
        <f t="shared" si="15"/>
        <v>7017.2699464695388</v>
      </c>
      <c r="AK31" s="2">
        <f t="shared" si="15"/>
        <v>7012.5612113402058</v>
      </c>
      <c r="AL31" s="2">
        <f t="shared" si="15"/>
        <v>10994.280644280641</v>
      </c>
      <c r="AM31" s="2">
        <f t="shared" si="15"/>
        <v>2427.8454106280192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7469.6974766485428</v>
      </c>
      <c r="AQ31" s="13">
        <f t="shared" ref="AQ31" si="28">IFERROR(M31/AB31, "N.A.")</f>
        <v>7269.542453121463</v>
      </c>
      <c r="AR31" s="14">
        <f t="shared" ref="AR31" si="29">IFERROR(N31/AC31, "N.A.")</f>
        <v>7354.5481361311104</v>
      </c>
    </row>
    <row r="32" spans="1:44" ht="15" customHeight="1" thickBot="1" x14ac:dyDescent="0.3">
      <c r="A32" s="5" t="s">
        <v>0</v>
      </c>
      <c r="B32" s="24">
        <f>B31+C31</f>
        <v>463374031.00000006</v>
      </c>
      <c r="C32" s="26"/>
      <c r="D32" s="24">
        <f>D31+E31</f>
        <v>63109420.000000007</v>
      </c>
      <c r="E32" s="26"/>
      <c r="F32" s="24">
        <f>F31+G31</f>
        <v>49295740</v>
      </c>
      <c r="G32" s="26"/>
      <c r="H32" s="24">
        <f>H31+I31</f>
        <v>45297689.999999993</v>
      </c>
      <c r="I32" s="26"/>
      <c r="J32" s="24">
        <f>J31+K31</f>
        <v>0</v>
      </c>
      <c r="K32" s="26"/>
      <c r="L32" s="24">
        <f>L31+M31</f>
        <v>621076881</v>
      </c>
      <c r="M32" s="25"/>
      <c r="N32" s="18">
        <f>B32+D32+F32+H32+J32</f>
        <v>621076881</v>
      </c>
      <c r="P32" s="5" t="s">
        <v>0</v>
      </c>
      <c r="Q32" s="24">
        <f>Q31+R31</f>
        <v>64853</v>
      </c>
      <c r="R32" s="26"/>
      <c r="S32" s="24">
        <f>S31+T31</f>
        <v>5412</v>
      </c>
      <c r="T32" s="26"/>
      <c r="U32" s="24">
        <f>U31+V31</f>
        <v>7027</v>
      </c>
      <c r="V32" s="26"/>
      <c r="W32" s="24">
        <f>W31+X31</f>
        <v>5733</v>
      </c>
      <c r="X32" s="26"/>
      <c r="Y32" s="24">
        <f>Y31+Z31</f>
        <v>1423</v>
      </c>
      <c r="Z32" s="26"/>
      <c r="AA32" s="24">
        <f>AA31+AB31</f>
        <v>84448</v>
      </c>
      <c r="AB32" s="26"/>
      <c r="AC32" s="19">
        <f>Q32+S32+U32+W32+Y32</f>
        <v>84448</v>
      </c>
      <c r="AE32" s="5" t="s">
        <v>0</v>
      </c>
      <c r="AF32" s="27">
        <f>IFERROR(B32/Q32,"N.A.")</f>
        <v>7144.9899156554065</v>
      </c>
      <c r="AG32" s="28"/>
      <c r="AH32" s="27">
        <f>IFERROR(D32/S32,"N.A.")</f>
        <v>11661.016260162603</v>
      </c>
      <c r="AI32" s="28"/>
      <c r="AJ32" s="27">
        <f>IFERROR(F32/U32,"N.A.")</f>
        <v>7015.1899814999288</v>
      </c>
      <c r="AK32" s="28"/>
      <c r="AL32" s="27">
        <f>IFERROR(H32/W32,"N.A.")</f>
        <v>7901.2192569335411</v>
      </c>
      <c r="AM32" s="28"/>
      <c r="AN32" s="27">
        <f>IFERROR(J32/Y32,"N.A.")</f>
        <v>0</v>
      </c>
      <c r="AO32" s="28"/>
      <c r="AP32" s="27">
        <f>IFERROR(L32/AA32,"N.A.")</f>
        <v>7354.5481361311104</v>
      </c>
      <c r="AQ32" s="28"/>
      <c r="AR32" s="16">
        <f>IFERROR(N32/AC32, "N.A.")</f>
        <v>7354.5481361311104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6418521</v>
      </c>
      <c r="C39" s="2"/>
      <c r="D39" s="2"/>
      <c r="E39" s="2"/>
      <c r="F39" s="2">
        <v>785610</v>
      </c>
      <c r="G39" s="2"/>
      <c r="H39" s="2">
        <v>20414785</v>
      </c>
      <c r="I39" s="2"/>
      <c r="J39" s="2">
        <v>0</v>
      </c>
      <c r="K39" s="2"/>
      <c r="L39" s="1">
        <f>B39+D39+F39+H39+J39</f>
        <v>27618916</v>
      </c>
      <c r="M39" s="13">
        <f>C39+E39+G39+I39+K39</f>
        <v>0</v>
      </c>
      <c r="N39" s="14">
        <f>L39+M39</f>
        <v>27618916</v>
      </c>
      <c r="P39" s="3" t="s">
        <v>12</v>
      </c>
      <c r="Q39" s="2">
        <v>1713</v>
      </c>
      <c r="R39" s="2">
        <v>0</v>
      </c>
      <c r="S39" s="2">
        <v>0</v>
      </c>
      <c r="T39" s="2">
        <v>0</v>
      </c>
      <c r="U39" s="2">
        <v>203</v>
      </c>
      <c r="V39" s="2">
        <v>0</v>
      </c>
      <c r="W39" s="2">
        <v>4786</v>
      </c>
      <c r="X39" s="2">
        <v>0</v>
      </c>
      <c r="Y39" s="2">
        <v>553</v>
      </c>
      <c r="Z39" s="2">
        <v>0</v>
      </c>
      <c r="AA39" s="1">
        <f>Q39+S39+U39+W39+Y39</f>
        <v>7255</v>
      </c>
      <c r="AB39" s="13">
        <f>R39+T39+V39+X39+Z39</f>
        <v>0</v>
      </c>
      <c r="AC39" s="14">
        <f>AA39+AB39</f>
        <v>7255</v>
      </c>
      <c r="AE39" s="3" t="s">
        <v>12</v>
      </c>
      <c r="AF39" s="2">
        <f>IFERROR(B39/Q39, "N.A.")</f>
        <v>3746.9474605954465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3870</v>
      </c>
      <c r="AK39" s="2" t="str">
        <f t="shared" si="30"/>
        <v>N.A.</v>
      </c>
      <c r="AL39" s="2">
        <f t="shared" si="30"/>
        <v>4265.5213121604684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3806.8802205375605</v>
      </c>
      <c r="AQ39" s="13" t="str">
        <f t="shared" si="30"/>
        <v>N.A.</v>
      </c>
      <c r="AR39" s="14">
        <f t="shared" si="30"/>
        <v>3806.8802205375605</v>
      </c>
    </row>
    <row r="40" spans="1:44" ht="15" customHeight="1" thickBot="1" x14ac:dyDescent="0.3">
      <c r="A40" s="3" t="s">
        <v>13</v>
      </c>
      <c r="B40" s="2">
        <v>20082180.000000004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20082180.000000004</v>
      </c>
      <c r="M40" s="13">
        <f t="shared" si="31"/>
        <v>0</v>
      </c>
      <c r="N40" s="14">
        <f t="shared" ref="N40:N42" si="32">L40+M40</f>
        <v>20082180.000000004</v>
      </c>
      <c r="P40" s="3" t="s">
        <v>13</v>
      </c>
      <c r="Q40" s="2">
        <v>4563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4563</v>
      </c>
      <c r="AB40" s="13">
        <f t="shared" si="33"/>
        <v>0</v>
      </c>
      <c r="AC40" s="14">
        <f t="shared" ref="AC40:AC42" si="34">AA40+AB40</f>
        <v>4563</v>
      </c>
      <c r="AE40" s="3" t="s">
        <v>13</v>
      </c>
      <c r="AF40" s="2">
        <f t="shared" ref="AF40:AF43" si="35">IFERROR(B40/Q40, "N.A.")</f>
        <v>4401.0913872452338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4401.0913872452338</v>
      </c>
      <c r="AQ40" s="13" t="str">
        <f t="shared" si="30"/>
        <v>N.A.</v>
      </c>
      <c r="AR40" s="14">
        <f t="shared" si="30"/>
        <v>4401.0913872452338</v>
      </c>
    </row>
    <row r="41" spans="1:44" ht="15" customHeight="1" thickBot="1" x14ac:dyDescent="0.3">
      <c r="A41" s="3" t="s">
        <v>14</v>
      </c>
      <c r="B41" s="2">
        <v>41478980.000000007</v>
      </c>
      <c r="C41" s="2">
        <v>156711817.99999997</v>
      </c>
      <c r="D41" s="2">
        <v>17030750</v>
      </c>
      <c r="E41" s="2">
        <v>2956250</v>
      </c>
      <c r="F41" s="2"/>
      <c r="G41" s="2">
        <v>8191500</v>
      </c>
      <c r="H41" s="2"/>
      <c r="I41" s="2">
        <v>8480000</v>
      </c>
      <c r="J41" s="2">
        <v>0</v>
      </c>
      <c r="K41" s="2"/>
      <c r="L41" s="1">
        <f t="shared" si="31"/>
        <v>58509730.000000007</v>
      </c>
      <c r="M41" s="13">
        <f t="shared" si="31"/>
        <v>176339567.99999997</v>
      </c>
      <c r="N41" s="14">
        <f t="shared" si="32"/>
        <v>234849297.99999997</v>
      </c>
      <c r="P41" s="3" t="s">
        <v>14</v>
      </c>
      <c r="Q41" s="2">
        <v>7744</v>
      </c>
      <c r="R41" s="2">
        <v>24010</v>
      </c>
      <c r="S41" s="2">
        <v>2422</v>
      </c>
      <c r="T41" s="2">
        <v>275</v>
      </c>
      <c r="U41" s="2">
        <v>0</v>
      </c>
      <c r="V41" s="2">
        <v>381</v>
      </c>
      <c r="W41" s="2">
        <v>0</v>
      </c>
      <c r="X41" s="2">
        <v>553</v>
      </c>
      <c r="Y41" s="2">
        <v>857</v>
      </c>
      <c r="Z41" s="2">
        <v>0</v>
      </c>
      <c r="AA41" s="1">
        <f t="shared" si="33"/>
        <v>11023</v>
      </c>
      <c r="AB41" s="13">
        <f t="shared" si="33"/>
        <v>25219</v>
      </c>
      <c r="AC41" s="14">
        <f t="shared" si="34"/>
        <v>36242</v>
      </c>
      <c r="AE41" s="3" t="s">
        <v>14</v>
      </c>
      <c r="AF41" s="2">
        <f t="shared" si="35"/>
        <v>5356.2732438016537</v>
      </c>
      <c r="AG41" s="2">
        <f t="shared" si="30"/>
        <v>6526.9395251978331</v>
      </c>
      <c r="AH41" s="2">
        <f t="shared" si="30"/>
        <v>7031.6886870355074</v>
      </c>
      <c r="AI41" s="2">
        <f t="shared" si="30"/>
        <v>10750</v>
      </c>
      <c r="AJ41" s="2" t="str">
        <f t="shared" si="30"/>
        <v>N.A.</v>
      </c>
      <c r="AK41" s="2">
        <f t="shared" si="30"/>
        <v>21500</v>
      </c>
      <c r="AL41" s="2" t="str">
        <f t="shared" si="30"/>
        <v>N.A.</v>
      </c>
      <c r="AM41" s="2">
        <f t="shared" si="30"/>
        <v>15334.538878842677</v>
      </c>
      <c r="AN41" s="2">
        <f t="shared" si="30"/>
        <v>0</v>
      </c>
      <c r="AO41" s="2" t="str">
        <f t="shared" si="30"/>
        <v>N.A.</v>
      </c>
      <c r="AP41" s="15">
        <f t="shared" si="30"/>
        <v>5307.9678853306732</v>
      </c>
      <c r="AQ41" s="13">
        <f t="shared" si="30"/>
        <v>6992.3299099884998</v>
      </c>
      <c r="AR41" s="14">
        <f t="shared" si="30"/>
        <v>6480.03140003311</v>
      </c>
    </row>
    <row r="42" spans="1:44" ht="15" customHeight="1" thickBot="1" x14ac:dyDescent="0.3">
      <c r="A42" s="3" t="s">
        <v>15</v>
      </c>
      <c r="B42" s="2"/>
      <c r="C42" s="2">
        <v>3611140</v>
      </c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3611140</v>
      </c>
      <c r="N42" s="14">
        <f t="shared" si="32"/>
        <v>3611140</v>
      </c>
      <c r="P42" s="3" t="s">
        <v>15</v>
      </c>
      <c r="Q42" s="2">
        <v>0</v>
      </c>
      <c r="R42" s="2">
        <v>646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646</v>
      </c>
      <c r="AC42" s="14">
        <f t="shared" si="34"/>
        <v>646</v>
      </c>
      <c r="AE42" s="3" t="s">
        <v>15</v>
      </c>
      <c r="AF42" s="2" t="str">
        <f t="shared" si="35"/>
        <v>N.A.</v>
      </c>
      <c r="AG42" s="2">
        <f t="shared" si="30"/>
        <v>5590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5590</v>
      </c>
      <c r="AR42" s="14">
        <f t="shared" si="30"/>
        <v>5590</v>
      </c>
    </row>
    <row r="43" spans="1:44" ht="15" customHeight="1" thickBot="1" x14ac:dyDescent="0.3">
      <c r="A43" s="4" t="s">
        <v>16</v>
      </c>
      <c r="B43" s="2">
        <v>67979681</v>
      </c>
      <c r="C43" s="2">
        <v>160322957.99999997</v>
      </c>
      <c r="D43" s="2">
        <v>17030750</v>
      </c>
      <c r="E43" s="2">
        <v>2956250</v>
      </c>
      <c r="F43" s="2">
        <v>785610</v>
      </c>
      <c r="G43" s="2">
        <v>8191500</v>
      </c>
      <c r="H43" s="2">
        <v>20414785</v>
      </c>
      <c r="I43" s="2">
        <v>8480000</v>
      </c>
      <c r="J43" s="2">
        <v>0</v>
      </c>
      <c r="K43" s="2"/>
      <c r="L43" s="1">
        <f t="shared" ref="L43" si="36">B43+D43+F43+H43+J43</f>
        <v>106210826</v>
      </c>
      <c r="M43" s="13">
        <f t="shared" ref="M43" si="37">C43+E43+G43+I43+K43</f>
        <v>179950707.99999997</v>
      </c>
      <c r="N43" s="17">
        <f t="shared" ref="N43" si="38">L43+M43</f>
        <v>286161534</v>
      </c>
      <c r="P43" s="4" t="s">
        <v>16</v>
      </c>
      <c r="Q43" s="2">
        <v>14020</v>
      </c>
      <c r="R43" s="2">
        <v>24656</v>
      </c>
      <c r="S43" s="2">
        <v>2422</v>
      </c>
      <c r="T43" s="2">
        <v>275</v>
      </c>
      <c r="U43" s="2">
        <v>203</v>
      </c>
      <c r="V43" s="2">
        <v>381</v>
      </c>
      <c r="W43" s="2">
        <v>4786</v>
      </c>
      <c r="X43" s="2">
        <v>553</v>
      </c>
      <c r="Y43" s="2">
        <v>1410</v>
      </c>
      <c r="Z43" s="2">
        <v>0</v>
      </c>
      <c r="AA43" s="1">
        <f t="shared" ref="AA43" si="39">Q43+S43+U43+W43+Y43</f>
        <v>22841</v>
      </c>
      <c r="AB43" s="13">
        <f t="shared" ref="AB43" si="40">R43+T43+V43+X43+Z43</f>
        <v>25865</v>
      </c>
      <c r="AC43" s="17">
        <f t="shared" ref="AC43" si="41">AA43+AB43</f>
        <v>48706</v>
      </c>
      <c r="AE43" s="4" t="s">
        <v>16</v>
      </c>
      <c r="AF43" s="2">
        <f t="shared" si="35"/>
        <v>4848.7646932952921</v>
      </c>
      <c r="AG43" s="2">
        <f t="shared" si="30"/>
        <v>6502.3912232316661</v>
      </c>
      <c r="AH43" s="2">
        <f t="shared" si="30"/>
        <v>7031.6886870355074</v>
      </c>
      <c r="AI43" s="2">
        <f t="shared" si="30"/>
        <v>10750</v>
      </c>
      <c r="AJ43" s="2">
        <f t="shared" si="30"/>
        <v>3870</v>
      </c>
      <c r="AK43" s="2">
        <f t="shared" si="30"/>
        <v>21500</v>
      </c>
      <c r="AL43" s="2">
        <f t="shared" si="30"/>
        <v>4265.5213121604684</v>
      </c>
      <c r="AM43" s="2">
        <f t="shared" si="30"/>
        <v>15334.538878842677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4650.007705441968</v>
      </c>
      <c r="AQ43" s="13">
        <f t="shared" ref="AQ43" si="43">IFERROR(M43/AB43, "N.A.")</f>
        <v>6957.305548037888</v>
      </c>
      <c r="AR43" s="14">
        <f t="shared" ref="AR43" si="44">IFERROR(N43/AC43, "N.A.")</f>
        <v>5875.2830041473326</v>
      </c>
    </row>
    <row r="44" spans="1:44" ht="15" customHeight="1" thickBot="1" x14ac:dyDescent="0.3">
      <c r="A44" s="5" t="s">
        <v>0</v>
      </c>
      <c r="B44" s="24">
        <f>B43+C43</f>
        <v>228302638.99999997</v>
      </c>
      <c r="C44" s="26"/>
      <c r="D44" s="24">
        <f>D43+E43</f>
        <v>19987000</v>
      </c>
      <c r="E44" s="26"/>
      <c r="F44" s="24">
        <f>F43+G43</f>
        <v>8977110</v>
      </c>
      <c r="G44" s="26"/>
      <c r="H44" s="24">
        <f>H43+I43</f>
        <v>28894785</v>
      </c>
      <c r="I44" s="26"/>
      <c r="J44" s="24">
        <f>J43+K43</f>
        <v>0</v>
      </c>
      <c r="K44" s="26"/>
      <c r="L44" s="24">
        <f>L43+M43</f>
        <v>286161534</v>
      </c>
      <c r="M44" s="25"/>
      <c r="N44" s="18">
        <f>B44+D44+F44+H44+J44</f>
        <v>286161534</v>
      </c>
      <c r="P44" s="5" t="s">
        <v>0</v>
      </c>
      <c r="Q44" s="24">
        <f>Q43+R43</f>
        <v>38676</v>
      </c>
      <c r="R44" s="26"/>
      <c r="S44" s="24">
        <f>S43+T43</f>
        <v>2697</v>
      </c>
      <c r="T44" s="26"/>
      <c r="U44" s="24">
        <f>U43+V43</f>
        <v>584</v>
      </c>
      <c r="V44" s="26"/>
      <c r="W44" s="24">
        <f>W43+X43</f>
        <v>5339</v>
      </c>
      <c r="X44" s="26"/>
      <c r="Y44" s="24">
        <f>Y43+Z43</f>
        <v>1410</v>
      </c>
      <c r="Z44" s="26"/>
      <c r="AA44" s="24">
        <f>AA43+AB43</f>
        <v>48706</v>
      </c>
      <c r="AB44" s="25"/>
      <c r="AC44" s="18">
        <f>Q44+S44+U44+W44+Y44</f>
        <v>48706</v>
      </c>
      <c r="AE44" s="5" t="s">
        <v>0</v>
      </c>
      <c r="AF44" s="27">
        <f>IFERROR(B44/Q44,"N.A.")</f>
        <v>5902.9537439238793</v>
      </c>
      <c r="AG44" s="28"/>
      <c r="AH44" s="27">
        <f>IFERROR(D44/S44,"N.A.")</f>
        <v>7410.8268446421953</v>
      </c>
      <c r="AI44" s="28"/>
      <c r="AJ44" s="27">
        <f>IFERROR(F44/U44,"N.A.")</f>
        <v>15371.763698630137</v>
      </c>
      <c r="AK44" s="28"/>
      <c r="AL44" s="27">
        <f>IFERROR(H44/W44,"N.A.")</f>
        <v>5412.021914216145</v>
      </c>
      <c r="AM44" s="28"/>
      <c r="AN44" s="27">
        <f>IFERROR(J44/Y44,"N.A.")</f>
        <v>0</v>
      </c>
      <c r="AO44" s="28"/>
      <c r="AP44" s="27">
        <f>IFERROR(L44/AA44,"N.A.")</f>
        <v>5875.2830041473326</v>
      </c>
      <c r="AQ44" s="28"/>
      <c r="AR44" s="16">
        <f>IFERROR(N44/AC44, "N.A.")</f>
        <v>5875.2830041473326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10394858</v>
      </c>
      <c r="C15" s="2"/>
      <c r="D15" s="2">
        <v>13328879.999999998</v>
      </c>
      <c r="E15" s="2"/>
      <c r="F15" s="2"/>
      <c r="G15" s="2"/>
      <c r="H15" s="2">
        <v>20120060</v>
      </c>
      <c r="I15" s="2"/>
      <c r="J15" s="2"/>
      <c r="K15" s="2"/>
      <c r="L15" s="1">
        <f>B15+D15+F15+H15+J15</f>
        <v>43843798</v>
      </c>
      <c r="M15" s="13">
        <f>C15+E15+G15+I15+K15</f>
        <v>0</v>
      </c>
      <c r="N15" s="14">
        <f>L15+M15</f>
        <v>43843798</v>
      </c>
      <c r="P15" s="3" t="s">
        <v>12</v>
      </c>
      <c r="Q15" s="2">
        <v>2163</v>
      </c>
      <c r="R15" s="2">
        <v>0</v>
      </c>
      <c r="S15" s="2">
        <v>2166</v>
      </c>
      <c r="T15" s="2">
        <v>0</v>
      </c>
      <c r="U15" s="2">
        <v>0</v>
      </c>
      <c r="V15" s="2">
        <v>0</v>
      </c>
      <c r="W15" s="2">
        <v>4512</v>
      </c>
      <c r="X15" s="2">
        <v>0</v>
      </c>
      <c r="Y15" s="2">
        <v>0</v>
      </c>
      <c r="Z15" s="2">
        <v>0</v>
      </c>
      <c r="AA15" s="1">
        <f>Q15+S15+U15+W15+Y15</f>
        <v>8841</v>
      </c>
      <c r="AB15" s="13">
        <f>R15+T15+V15+X15+Z15</f>
        <v>0</v>
      </c>
      <c r="AC15" s="14">
        <f>AA15+AB15</f>
        <v>8841</v>
      </c>
      <c r="AE15" s="3" t="s">
        <v>12</v>
      </c>
      <c r="AF15" s="2">
        <f>IFERROR(B15/Q15, "N.A.")</f>
        <v>4805.7595931576516</v>
      </c>
      <c r="AG15" s="2" t="str">
        <f t="shared" ref="AG15:AR19" si="0">IFERROR(C15/R15, "N.A.")</f>
        <v>N.A.</v>
      </c>
      <c r="AH15" s="2">
        <f t="shared" si="0"/>
        <v>6153.6842105263149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4459.2331560283692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4959.1446668928857</v>
      </c>
      <c r="AQ15" s="13" t="str">
        <f t="shared" si="0"/>
        <v>N.A.</v>
      </c>
      <c r="AR15" s="14">
        <f t="shared" si="0"/>
        <v>4959.1446668928857</v>
      </c>
    </row>
    <row r="16" spans="1:44" ht="15" customHeight="1" thickBot="1" x14ac:dyDescent="0.3">
      <c r="A16" s="3" t="s">
        <v>13</v>
      </c>
      <c r="B16" s="2">
        <v>3378940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3378940</v>
      </c>
      <c r="M16" s="13">
        <f t="shared" si="1"/>
        <v>0</v>
      </c>
      <c r="N16" s="14">
        <f t="shared" ref="N16:N18" si="2">L16+M16</f>
        <v>3378940</v>
      </c>
      <c r="P16" s="3" t="s">
        <v>13</v>
      </c>
      <c r="Q16" s="2">
        <v>499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499</v>
      </c>
      <c r="AB16" s="13">
        <f t="shared" si="3"/>
        <v>0</v>
      </c>
      <c r="AC16" s="14">
        <f t="shared" ref="AC16:AC18" si="4">AA16+AB16</f>
        <v>499</v>
      </c>
      <c r="AE16" s="3" t="s">
        <v>13</v>
      </c>
      <c r="AF16" s="2">
        <f t="shared" ref="AF16:AF19" si="5">IFERROR(B16/Q16, "N.A.")</f>
        <v>6771.4228456913825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6771.4228456913825</v>
      </c>
      <c r="AQ16" s="13" t="str">
        <f t="shared" si="0"/>
        <v>N.A.</v>
      </c>
      <c r="AR16" s="14">
        <f t="shared" si="0"/>
        <v>6771.4228456913825</v>
      </c>
    </row>
    <row r="17" spans="1:44" ht="15" customHeight="1" thickBot="1" x14ac:dyDescent="0.3">
      <c r="A17" s="3" t="s">
        <v>14</v>
      </c>
      <c r="B17" s="2">
        <v>32143815.000000004</v>
      </c>
      <c r="C17" s="2">
        <v>70838150.000000015</v>
      </c>
      <c r="D17" s="2">
        <v>0</v>
      </c>
      <c r="E17" s="2"/>
      <c r="F17" s="2"/>
      <c r="G17" s="2"/>
      <c r="H17" s="2"/>
      <c r="I17" s="2">
        <v>8933551</v>
      </c>
      <c r="J17" s="2"/>
      <c r="K17" s="2"/>
      <c r="L17" s="1">
        <f t="shared" si="1"/>
        <v>32143815.000000004</v>
      </c>
      <c r="M17" s="13">
        <f t="shared" si="1"/>
        <v>79771701.000000015</v>
      </c>
      <c r="N17" s="14">
        <f t="shared" si="2"/>
        <v>111915516.00000001</v>
      </c>
      <c r="P17" s="3" t="s">
        <v>14</v>
      </c>
      <c r="Q17" s="2">
        <v>5300</v>
      </c>
      <c r="R17" s="2">
        <v>11523</v>
      </c>
      <c r="S17" s="2">
        <v>278</v>
      </c>
      <c r="T17" s="2">
        <v>0</v>
      </c>
      <c r="U17" s="2">
        <v>0</v>
      </c>
      <c r="V17" s="2">
        <v>0</v>
      </c>
      <c r="W17" s="2">
        <v>0</v>
      </c>
      <c r="X17" s="2">
        <v>1213</v>
      </c>
      <c r="Y17" s="2">
        <v>0</v>
      </c>
      <c r="Z17" s="2">
        <v>0</v>
      </c>
      <c r="AA17" s="1">
        <f t="shared" si="3"/>
        <v>5578</v>
      </c>
      <c r="AB17" s="13">
        <f t="shared" si="3"/>
        <v>12736</v>
      </c>
      <c r="AC17" s="14">
        <f t="shared" si="4"/>
        <v>18314</v>
      </c>
      <c r="AE17" s="3" t="s">
        <v>14</v>
      </c>
      <c r="AF17" s="2">
        <f t="shared" si="5"/>
        <v>6064.8707547169815</v>
      </c>
      <c r="AG17" s="2">
        <f t="shared" si="0"/>
        <v>6147.5440423500841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7364.8400659521849</v>
      </c>
      <c r="AN17" s="2" t="str">
        <f t="shared" si="0"/>
        <v>N.A.</v>
      </c>
      <c r="AO17" s="2" t="str">
        <f t="shared" si="0"/>
        <v>N.A.</v>
      </c>
      <c r="AP17" s="15">
        <f t="shared" si="0"/>
        <v>5762.6057726783802</v>
      </c>
      <c r="AQ17" s="13">
        <f t="shared" si="0"/>
        <v>6263.4815483668353</v>
      </c>
      <c r="AR17" s="14">
        <f t="shared" si="0"/>
        <v>6110.9269411379282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2194100</v>
      </c>
      <c r="I18" s="2"/>
      <c r="J18" s="2">
        <v>0</v>
      </c>
      <c r="K18" s="2"/>
      <c r="L18" s="1">
        <f t="shared" si="1"/>
        <v>2194100</v>
      </c>
      <c r="M18" s="13">
        <f t="shared" si="1"/>
        <v>0</v>
      </c>
      <c r="N18" s="14">
        <f t="shared" si="2"/>
        <v>2194100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3812</v>
      </c>
      <c r="X18" s="2">
        <v>0</v>
      </c>
      <c r="Y18" s="2">
        <v>233</v>
      </c>
      <c r="Z18" s="2">
        <v>0</v>
      </c>
      <c r="AA18" s="1">
        <f t="shared" si="3"/>
        <v>4045</v>
      </c>
      <c r="AB18" s="13">
        <f t="shared" si="3"/>
        <v>0</v>
      </c>
      <c r="AC18" s="17">
        <f t="shared" si="4"/>
        <v>4045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575.57712486883531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542.42274412855375</v>
      </c>
      <c r="AQ18" s="13" t="str">
        <f t="shared" si="0"/>
        <v>N.A.</v>
      </c>
      <c r="AR18" s="14">
        <f t="shared" si="0"/>
        <v>542.42274412855375</v>
      </c>
    </row>
    <row r="19" spans="1:44" ht="15" customHeight="1" thickBot="1" x14ac:dyDescent="0.3">
      <c r="A19" s="4" t="s">
        <v>16</v>
      </c>
      <c r="B19" s="2">
        <v>45917613</v>
      </c>
      <c r="C19" s="2">
        <v>70838150.000000015</v>
      </c>
      <c r="D19" s="2">
        <v>13328880.000000002</v>
      </c>
      <c r="E19" s="2"/>
      <c r="F19" s="2"/>
      <c r="G19" s="2"/>
      <c r="H19" s="2">
        <v>22314160</v>
      </c>
      <c r="I19" s="2">
        <v>8933551</v>
      </c>
      <c r="J19" s="2">
        <v>0</v>
      </c>
      <c r="K19" s="2"/>
      <c r="L19" s="1">
        <f t="shared" ref="L19" si="6">B19+D19+F19+H19+J19</f>
        <v>81560653</v>
      </c>
      <c r="M19" s="13">
        <f t="shared" ref="M19" si="7">C19+E19+G19+I19+K19</f>
        <v>79771701.000000015</v>
      </c>
      <c r="N19" s="17">
        <f t="shared" ref="N19" si="8">L19+M19</f>
        <v>161332354</v>
      </c>
      <c r="P19" s="4" t="s">
        <v>16</v>
      </c>
      <c r="Q19" s="2">
        <v>7962</v>
      </c>
      <c r="R19" s="2">
        <v>11523</v>
      </c>
      <c r="S19" s="2">
        <v>2444</v>
      </c>
      <c r="T19" s="2">
        <v>0</v>
      </c>
      <c r="U19" s="2">
        <v>0</v>
      </c>
      <c r="V19" s="2">
        <v>0</v>
      </c>
      <c r="W19" s="2">
        <v>8324</v>
      </c>
      <c r="X19" s="2">
        <v>1213</v>
      </c>
      <c r="Y19" s="2">
        <v>233</v>
      </c>
      <c r="Z19" s="2">
        <v>0</v>
      </c>
      <c r="AA19" s="1">
        <f t="shared" ref="AA19" si="9">Q19+S19+U19+W19+Y19</f>
        <v>18963</v>
      </c>
      <c r="AB19" s="13">
        <f t="shared" ref="AB19" si="10">R19+T19+V19+X19+Z19</f>
        <v>12736</v>
      </c>
      <c r="AC19" s="14">
        <f t="shared" ref="AC19" si="11">AA19+AB19</f>
        <v>31699</v>
      </c>
      <c r="AE19" s="4" t="s">
        <v>16</v>
      </c>
      <c r="AF19" s="2">
        <f t="shared" si="5"/>
        <v>5767.0953278070838</v>
      </c>
      <c r="AG19" s="2">
        <f t="shared" si="0"/>
        <v>6147.5440423500841</v>
      </c>
      <c r="AH19" s="2">
        <f t="shared" si="0"/>
        <v>5453.7152209492642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2680.7015857760694</v>
      </c>
      <c r="AM19" s="2">
        <f t="shared" si="0"/>
        <v>7364.8400659521849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4301.0416600748831</v>
      </c>
      <c r="AQ19" s="13">
        <f t="shared" ref="AQ19" si="13">IFERROR(M19/AB19, "N.A.")</f>
        <v>6263.4815483668353</v>
      </c>
      <c r="AR19" s="14">
        <f t="shared" ref="AR19" si="14">IFERROR(N19/AC19, "N.A.")</f>
        <v>5089.5092589671594</v>
      </c>
    </row>
    <row r="20" spans="1:44" ht="15" customHeight="1" thickBot="1" x14ac:dyDescent="0.3">
      <c r="A20" s="5" t="s">
        <v>0</v>
      </c>
      <c r="B20" s="24">
        <f>B19+C19</f>
        <v>116755763.00000001</v>
      </c>
      <c r="C20" s="26"/>
      <c r="D20" s="24">
        <f>D19+E19</f>
        <v>13328880.000000002</v>
      </c>
      <c r="E20" s="26"/>
      <c r="F20" s="24">
        <f>F19+G19</f>
        <v>0</v>
      </c>
      <c r="G20" s="26"/>
      <c r="H20" s="24">
        <f>H19+I19</f>
        <v>31247711</v>
      </c>
      <c r="I20" s="26"/>
      <c r="J20" s="24">
        <f>J19+K19</f>
        <v>0</v>
      </c>
      <c r="K20" s="26"/>
      <c r="L20" s="24">
        <f>L19+M19</f>
        <v>161332354</v>
      </c>
      <c r="M20" s="25"/>
      <c r="N20" s="18">
        <f>B20+D20+F20+H20+J20</f>
        <v>161332354</v>
      </c>
      <c r="P20" s="5" t="s">
        <v>0</v>
      </c>
      <c r="Q20" s="24">
        <f>Q19+R19</f>
        <v>19485</v>
      </c>
      <c r="R20" s="26"/>
      <c r="S20" s="24">
        <f>S19+T19</f>
        <v>2444</v>
      </c>
      <c r="T20" s="26"/>
      <c r="U20" s="24">
        <f>U19+V19</f>
        <v>0</v>
      </c>
      <c r="V20" s="26"/>
      <c r="W20" s="24">
        <f>W19+X19</f>
        <v>9537</v>
      </c>
      <c r="X20" s="26"/>
      <c r="Y20" s="24">
        <f>Y19+Z19</f>
        <v>233</v>
      </c>
      <c r="Z20" s="26"/>
      <c r="AA20" s="24">
        <f>AA19+AB19</f>
        <v>31699</v>
      </c>
      <c r="AB20" s="26"/>
      <c r="AC20" s="19">
        <f>Q20+S20+U20+W20+Y20</f>
        <v>31699</v>
      </c>
      <c r="AE20" s="5" t="s">
        <v>0</v>
      </c>
      <c r="AF20" s="27">
        <f>IFERROR(B20/Q20,"N.A.")</f>
        <v>5992.084321272775</v>
      </c>
      <c r="AG20" s="28"/>
      <c r="AH20" s="27">
        <f>IFERROR(D20/S20,"N.A.")</f>
        <v>5453.7152209492642</v>
      </c>
      <c r="AI20" s="28"/>
      <c r="AJ20" s="27" t="str">
        <f>IFERROR(F20/U20,"N.A.")</f>
        <v>N.A.</v>
      </c>
      <c r="AK20" s="28"/>
      <c r="AL20" s="27">
        <f>IFERROR(H20/W20,"N.A.")</f>
        <v>3276.4717416378317</v>
      </c>
      <c r="AM20" s="28"/>
      <c r="AN20" s="27">
        <f>IFERROR(J20/Y20,"N.A.")</f>
        <v>0</v>
      </c>
      <c r="AO20" s="28"/>
      <c r="AP20" s="27">
        <f>IFERROR(L20/AA20,"N.A.")</f>
        <v>5089.5092589671594</v>
      </c>
      <c r="AQ20" s="28"/>
      <c r="AR20" s="16">
        <f>IFERROR(N20/AC20, "N.A.")</f>
        <v>5089.5092589671594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9662100</v>
      </c>
      <c r="C27" s="2"/>
      <c r="D27" s="2">
        <v>11591880</v>
      </c>
      <c r="E27" s="2"/>
      <c r="F27" s="2"/>
      <c r="G27" s="2"/>
      <c r="H27" s="2">
        <v>15026130.000000004</v>
      </c>
      <c r="I27" s="2"/>
      <c r="J27" s="2"/>
      <c r="K27" s="2"/>
      <c r="L27" s="1">
        <f>B27+D27+F27+H27+J27</f>
        <v>36280110</v>
      </c>
      <c r="M27" s="13">
        <f>C27+E27+G27+I27+K27</f>
        <v>0</v>
      </c>
      <c r="N27" s="14">
        <f>L27+M27</f>
        <v>36280110</v>
      </c>
      <c r="P27" s="3" t="s">
        <v>12</v>
      </c>
      <c r="Q27" s="2">
        <v>1857</v>
      </c>
      <c r="R27" s="2">
        <v>0</v>
      </c>
      <c r="S27" s="2">
        <v>1973</v>
      </c>
      <c r="T27" s="2">
        <v>0</v>
      </c>
      <c r="U27" s="2">
        <v>0</v>
      </c>
      <c r="V27" s="2">
        <v>0</v>
      </c>
      <c r="W27" s="2">
        <v>1963</v>
      </c>
      <c r="X27" s="2">
        <v>0</v>
      </c>
      <c r="Y27" s="2">
        <v>0</v>
      </c>
      <c r="Z27" s="2">
        <v>0</v>
      </c>
      <c r="AA27" s="1">
        <f>Q27+S27+U27+W27+Y27</f>
        <v>5793</v>
      </c>
      <c r="AB27" s="13">
        <f>R27+T27+V27+X27+Z27</f>
        <v>0</v>
      </c>
      <c r="AC27" s="14">
        <f>AA27+AB27</f>
        <v>5793</v>
      </c>
      <c r="AE27" s="3" t="s">
        <v>12</v>
      </c>
      <c r="AF27" s="2">
        <f>IFERROR(B27/Q27, "N.A.")</f>
        <v>5203.0694668820679</v>
      </c>
      <c r="AG27" s="2" t="str">
        <f t="shared" ref="AG27:AR31" si="15">IFERROR(C27/R27, "N.A.")</f>
        <v>N.A.</v>
      </c>
      <c r="AH27" s="2">
        <f t="shared" si="15"/>
        <v>5875.2559553978708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7654.6765155374442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6262.7498705334028</v>
      </c>
      <c r="AQ27" s="13" t="str">
        <f t="shared" si="15"/>
        <v>N.A.</v>
      </c>
      <c r="AR27" s="14">
        <f t="shared" si="15"/>
        <v>6262.7498705334028</v>
      </c>
    </row>
    <row r="28" spans="1:44" ht="15" customHeight="1" thickBot="1" x14ac:dyDescent="0.3">
      <c r="A28" s="3" t="s">
        <v>13</v>
      </c>
      <c r="B28" s="2">
        <v>2881000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2881000</v>
      </c>
      <c r="M28" s="13">
        <f t="shared" si="16"/>
        <v>0</v>
      </c>
      <c r="N28" s="14">
        <f t="shared" ref="N28:N30" si="17">L28+M28</f>
        <v>2881000</v>
      </c>
      <c r="P28" s="3" t="s">
        <v>13</v>
      </c>
      <c r="Q28" s="2">
        <v>306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306</v>
      </c>
      <c r="AB28" s="13">
        <f t="shared" si="18"/>
        <v>0</v>
      </c>
      <c r="AC28" s="14">
        <f t="shared" ref="AC28:AC30" si="19">AA28+AB28</f>
        <v>306</v>
      </c>
      <c r="AE28" s="3" t="s">
        <v>13</v>
      </c>
      <c r="AF28" s="2">
        <f t="shared" ref="AF28:AF31" si="20">IFERROR(B28/Q28, "N.A.")</f>
        <v>9415.0326797385624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9415.0326797385624</v>
      </c>
      <c r="AQ28" s="13" t="str">
        <f t="shared" si="15"/>
        <v>N.A.</v>
      </c>
      <c r="AR28" s="14">
        <f t="shared" si="15"/>
        <v>9415.0326797385624</v>
      </c>
    </row>
    <row r="29" spans="1:44" ht="15" customHeight="1" thickBot="1" x14ac:dyDescent="0.3">
      <c r="A29" s="3" t="s">
        <v>14</v>
      </c>
      <c r="B29" s="2">
        <v>27029815</v>
      </c>
      <c r="C29" s="2">
        <v>47047749.999999985</v>
      </c>
      <c r="D29" s="2">
        <v>0</v>
      </c>
      <c r="E29" s="2"/>
      <c r="F29" s="2"/>
      <c r="G29" s="2"/>
      <c r="H29" s="2"/>
      <c r="I29" s="2">
        <v>3344251</v>
      </c>
      <c r="J29" s="2"/>
      <c r="K29" s="2"/>
      <c r="L29" s="1">
        <f t="shared" si="16"/>
        <v>27029815</v>
      </c>
      <c r="M29" s="13">
        <f t="shared" si="16"/>
        <v>50392000.999999985</v>
      </c>
      <c r="N29" s="14">
        <f t="shared" si="17"/>
        <v>77421815.999999985</v>
      </c>
      <c r="P29" s="3" t="s">
        <v>14</v>
      </c>
      <c r="Q29" s="2">
        <v>4326</v>
      </c>
      <c r="R29" s="2">
        <v>7691</v>
      </c>
      <c r="S29" s="2">
        <v>278</v>
      </c>
      <c r="T29" s="2">
        <v>0</v>
      </c>
      <c r="U29" s="2">
        <v>0</v>
      </c>
      <c r="V29" s="2">
        <v>0</v>
      </c>
      <c r="W29" s="2">
        <v>0</v>
      </c>
      <c r="X29" s="2">
        <v>550</v>
      </c>
      <c r="Y29" s="2">
        <v>0</v>
      </c>
      <c r="Z29" s="2">
        <v>0</v>
      </c>
      <c r="AA29" s="1">
        <f t="shared" si="18"/>
        <v>4604</v>
      </c>
      <c r="AB29" s="13">
        <f t="shared" si="18"/>
        <v>8241</v>
      </c>
      <c r="AC29" s="14">
        <f t="shared" si="19"/>
        <v>12845</v>
      </c>
      <c r="AE29" s="3" t="s">
        <v>14</v>
      </c>
      <c r="AF29" s="2">
        <f t="shared" si="20"/>
        <v>6248.2235321312992</v>
      </c>
      <c r="AG29" s="2">
        <f t="shared" si="15"/>
        <v>6117.2474320634492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6080.4563636363637</v>
      </c>
      <c r="AN29" s="2" t="str">
        <f t="shared" si="15"/>
        <v>N.A.</v>
      </c>
      <c r="AO29" s="2" t="str">
        <f t="shared" si="15"/>
        <v>N.A.</v>
      </c>
      <c r="AP29" s="15">
        <f t="shared" si="15"/>
        <v>5870.9415725456129</v>
      </c>
      <c r="AQ29" s="13">
        <f t="shared" si="15"/>
        <v>6114.7920155320935</v>
      </c>
      <c r="AR29" s="14">
        <f t="shared" si="15"/>
        <v>6027.3893343713498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2194100</v>
      </c>
      <c r="I30" s="2"/>
      <c r="J30" s="2">
        <v>0</v>
      </c>
      <c r="K30" s="2"/>
      <c r="L30" s="1">
        <f t="shared" si="16"/>
        <v>2194100</v>
      </c>
      <c r="M30" s="13">
        <f t="shared" si="16"/>
        <v>0</v>
      </c>
      <c r="N30" s="14">
        <f t="shared" si="17"/>
        <v>2194100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3812</v>
      </c>
      <c r="X30" s="2">
        <v>0</v>
      </c>
      <c r="Y30" s="2">
        <v>233</v>
      </c>
      <c r="Z30" s="2">
        <v>0</v>
      </c>
      <c r="AA30" s="1">
        <f t="shared" si="18"/>
        <v>4045</v>
      </c>
      <c r="AB30" s="13">
        <f t="shared" si="18"/>
        <v>0</v>
      </c>
      <c r="AC30" s="17">
        <f t="shared" si="19"/>
        <v>4045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575.57712486883531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542.42274412855375</v>
      </c>
      <c r="AQ30" s="13" t="str">
        <f t="shared" si="15"/>
        <v>N.A.</v>
      </c>
      <c r="AR30" s="14">
        <f t="shared" si="15"/>
        <v>542.42274412855375</v>
      </c>
    </row>
    <row r="31" spans="1:44" ht="15" customHeight="1" thickBot="1" x14ac:dyDescent="0.3">
      <c r="A31" s="4" t="s">
        <v>16</v>
      </c>
      <c r="B31" s="2">
        <v>39572915</v>
      </c>
      <c r="C31" s="2">
        <v>47047749.999999985</v>
      </c>
      <c r="D31" s="2">
        <v>11591880.000000002</v>
      </c>
      <c r="E31" s="2"/>
      <c r="F31" s="2"/>
      <c r="G31" s="2"/>
      <c r="H31" s="2">
        <v>17220230.000000004</v>
      </c>
      <c r="I31" s="2">
        <v>3344251</v>
      </c>
      <c r="J31" s="2">
        <v>0</v>
      </c>
      <c r="K31" s="2"/>
      <c r="L31" s="1">
        <f t="shared" ref="L31" si="21">B31+D31+F31+H31+J31</f>
        <v>68385025</v>
      </c>
      <c r="M31" s="13">
        <f t="shared" ref="M31" si="22">C31+E31+G31+I31+K31</f>
        <v>50392000.999999985</v>
      </c>
      <c r="N31" s="17">
        <f t="shared" ref="N31" si="23">L31+M31</f>
        <v>118777025.99999999</v>
      </c>
      <c r="P31" s="4" t="s">
        <v>16</v>
      </c>
      <c r="Q31" s="2">
        <v>6489</v>
      </c>
      <c r="R31" s="2">
        <v>7691</v>
      </c>
      <c r="S31" s="2">
        <v>2251</v>
      </c>
      <c r="T31" s="2">
        <v>0</v>
      </c>
      <c r="U31" s="2">
        <v>0</v>
      </c>
      <c r="V31" s="2">
        <v>0</v>
      </c>
      <c r="W31" s="2">
        <v>5775</v>
      </c>
      <c r="X31" s="2">
        <v>550</v>
      </c>
      <c r="Y31" s="2">
        <v>233</v>
      </c>
      <c r="Z31" s="2">
        <v>0</v>
      </c>
      <c r="AA31" s="1">
        <f t="shared" ref="AA31" si="24">Q31+S31+U31+W31+Y31</f>
        <v>14748</v>
      </c>
      <c r="AB31" s="13">
        <f t="shared" ref="AB31" si="25">R31+T31+V31+X31+Z31</f>
        <v>8241</v>
      </c>
      <c r="AC31" s="14">
        <f t="shared" ref="AC31" si="26">AA31+AB31</f>
        <v>22989</v>
      </c>
      <c r="AE31" s="4" t="s">
        <v>16</v>
      </c>
      <c r="AF31" s="2">
        <f t="shared" si="20"/>
        <v>6098.4612421020192</v>
      </c>
      <c r="AG31" s="2">
        <f t="shared" si="15"/>
        <v>6117.2474320634492</v>
      </c>
      <c r="AH31" s="2">
        <f t="shared" si="15"/>
        <v>5149.6579298089746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2981.8580086580091</v>
      </c>
      <c r="AM31" s="2">
        <f t="shared" si="15"/>
        <v>6080.4563636363637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4636.9016137781391</v>
      </c>
      <c r="AQ31" s="13">
        <f t="shared" ref="AQ31" si="28">IFERROR(M31/AB31, "N.A.")</f>
        <v>6114.7920155320935</v>
      </c>
      <c r="AR31" s="14">
        <f t="shared" ref="AR31" si="29">IFERROR(N31/AC31, "N.A.")</f>
        <v>5166.6895471747348</v>
      </c>
    </row>
    <row r="32" spans="1:44" ht="15" customHeight="1" thickBot="1" x14ac:dyDescent="0.3">
      <c r="A32" s="5" t="s">
        <v>0</v>
      </c>
      <c r="B32" s="24">
        <f>B31+C31</f>
        <v>86620664.999999985</v>
      </c>
      <c r="C32" s="26"/>
      <c r="D32" s="24">
        <f>D31+E31</f>
        <v>11591880.000000002</v>
      </c>
      <c r="E32" s="26"/>
      <c r="F32" s="24">
        <f>F31+G31</f>
        <v>0</v>
      </c>
      <c r="G32" s="26"/>
      <c r="H32" s="24">
        <f>H31+I31</f>
        <v>20564481.000000004</v>
      </c>
      <c r="I32" s="26"/>
      <c r="J32" s="24">
        <f>J31+K31</f>
        <v>0</v>
      </c>
      <c r="K32" s="26"/>
      <c r="L32" s="24">
        <f>L31+M31</f>
        <v>118777025.99999999</v>
      </c>
      <c r="M32" s="25"/>
      <c r="N32" s="18">
        <f>B32+D32+F32+H32+J32</f>
        <v>118777025.99999999</v>
      </c>
      <c r="P32" s="5" t="s">
        <v>0</v>
      </c>
      <c r="Q32" s="24">
        <f>Q31+R31</f>
        <v>14180</v>
      </c>
      <c r="R32" s="26"/>
      <c r="S32" s="24">
        <f>S31+T31</f>
        <v>2251</v>
      </c>
      <c r="T32" s="26"/>
      <c r="U32" s="24">
        <f>U31+V31</f>
        <v>0</v>
      </c>
      <c r="V32" s="26"/>
      <c r="W32" s="24">
        <f>W31+X31</f>
        <v>6325</v>
      </c>
      <c r="X32" s="26"/>
      <c r="Y32" s="24">
        <f>Y31+Z31</f>
        <v>233</v>
      </c>
      <c r="Z32" s="26"/>
      <c r="AA32" s="24">
        <f>AA31+AB31</f>
        <v>22989</v>
      </c>
      <c r="AB32" s="26"/>
      <c r="AC32" s="19">
        <f>Q32+S32+U32+W32+Y32</f>
        <v>22989</v>
      </c>
      <c r="AE32" s="5" t="s">
        <v>0</v>
      </c>
      <c r="AF32" s="27">
        <f>IFERROR(B32/Q32,"N.A.")</f>
        <v>6108.6505641748936</v>
      </c>
      <c r="AG32" s="28"/>
      <c r="AH32" s="27">
        <f>IFERROR(D32/S32,"N.A.")</f>
        <v>5149.6579298089746</v>
      </c>
      <c r="AI32" s="28"/>
      <c r="AJ32" s="27" t="str">
        <f>IFERROR(F32/U32,"N.A.")</f>
        <v>N.A.</v>
      </c>
      <c r="AK32" s="28"/>
      <c r="AL32" s="27">
        <f>IFERROR(H32/W32,"N.A.")</f>
        <v>3251.3013438735184</v>
      </c>
      <c r="AM32" s="28"/>
      <c r="AN32" s="27">
        <f>IFERROR(J32/Y32,"N.A.")</f>
        <v>0</v>
      </c>
      <c r="AO32" s="28"/>
      <c r="AP32" s="27">
        <f>IFERROR(L32/AA32,"N.A.")</f>
        <v>5166.6895471747348</v>
      </c>
      <c r="AQ32" s="28"/>
      <c r="AR32" s="16">
        <f>IFERROR(N32/AC32, "N.A.")</f>
        <v>5166.6895471747348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732758</v>
      </c>
      <c r="C39" s="2"/>
      <c r="D39" s="2">
        <v>1737000</v>
      </c>
      <c r="E39" s="2"/>
      <c r="F39" s="2"/>
      <c r="G39" s="2"/>
      <c r="H39" s="2">
        <v>5093930</v>
      </c>
      <c r="I39" s="2"/>
      <c r="J39" s="2"/>
      <c r="K39" s="2"/>
      <c r="L39" s="1">
        <f>B39+D39+F39+H39+J39</f>
        <v>7563688</v>
      </c>
      <c r="M39" s="13">
        <f>C39+E39+G39+I39+K39</f>
        <v>0</v>
      </c>
      <c r="N39" s="14">
        <f>L39+M39</f>
        <v>7563688</v>
      </c>
      <c r="P39" s="3" t="s">
        <v>12</v>
      </c>
      <c r="Q39" s="2">
        <v>306</v>
      </c>
      <c r="R39" s="2">
        <v>0</v>
      </c>
      <c r="S39" s="2">
        <v>193</v>
      </c>
      <c r="T39" s="2">
        <v>0</v>
      </c>
      <c r="U39" s="2">
        <v>0</v>
      </c>
      <c r="V39" s="2">
        <v>0</v>
      </c>
      <c r="W39" s="2">
        <v>2549</v>
      </c>
      <c r="X39" s="2">
        <v>0</v>
      </c>
      <c r="Y39" s="2">
        <v>0</v>
      </c>
      <c r="Z39" s="2">
        <v>0</v>
      </c>
      <c r="AA39" s="1">
        <f>Q39+S39+U39+W39+Y39</f>
        <v>3048</v>
      </c>
      <c r="AB39" s="13">
        <f>R39+T39+V39+X39+Z39</f>
        <v>0</v>
      </c>
      <c r="AC39" s="14">
        <f>AA39+AB39</f>
        <v>3048</v>
      </c>
      <c r="AE39" s="3" t="s">
        <v>12</v>
      </c>
      <c r="AF39" s="2">
        <f>IFERROR(B39/Q39, "N.A.")</f>
        <v>2394.6339869281046</v>
      </c>
      <c r="AG39" s="2" t="str">
        <f t="shared" ref="AG39:AR43" si="30">IFERROR(C39/R39, "N.A.")</f>
        <v>N.A.</v>
      </c>
      <c r="AH39" s="2">
        <f t="shared" si="30"/>
        <v>9000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1998.4032954099646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2481.524934383202</v>
      </c>
      <c r="AQ39" s="13" t="str">
        <f t="shared" si="30"/>
        <v>N.A.</v>
      </c>
      <c r="AR39" s="14">
        <f t="shared" si="30"/>
        <v>2481.524934383202</v>
      </c>
    </row>
    <row r="40" spans="1:44" ht="15" customHeight="1" thickBot="1" x14ac:dyDescent="0.3">
      <c r="A40" s="3" t="s">
        <v>13</v>
      </c>
      <c r="B40" s="2">
        <v>497940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497940</v>
      </c>
      <c r="M40" s="13">
        <f t="shared" si="31"/>
        <v>0</v>
      </c>
      <c r="N40" s="14">
        <f t="shared" ref="N40:N42" si="32">L40+M40</f>
        <v>497940</v>
      </c>
      <c r="P40" s="3" t="s">
        <v>13</v>
      </c>
      <c r="Q40" s="2">
        <v>193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193</v>
      </c>
      <c r="AB40" s="13">
        <f t="shared" si="33"/>
        <v>0</v>
      </c>
      <c r="AC40" s="14">
        <f t="shared" ref="AC40:AC42" si="34">AA40+AB40</f>
        <v>193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5114000</v>
      </c>
      <c r="C41" s="2">
        <v>23790399.999999996</v>
      </c>
      <c r="D41" s="2"/>
      <c r="E41" s="2"/>
      <c r="F41" s="2"/>
      <c r="G41" s="2"/>
      <c r="H41" s="2"/>
      <c r="I41" s="2">
        <v>5589300</v>
      </c>
      <c r="J41" s="2"/>
      <c r="K41" s="2"/>
      <c r="L41" s="1">
        <f t="shared" si="31"/>
        <v>5114000</v>
      </c>
      <c r="M41" s="13">
        <f t="shared" si="31"/>
        <v>29379699.999999996</v>
      </c>
      <c r="N41" s="14">
        <f t="shared" si="32"/>
        <v>34493700</v>
      </c>
      <c r="P41" s="3" t="s">
        <v>14</v>
      </c>
      <c r="Q41" s="2">
        <v>974</v>
      </c>
      <c r="R41" s="2">
        <v>3832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663</v>
      </c>
      <c r="Y41" s="2">
        <v>0</v>
      </c>
      <c r="Z41" s="2">
        <v>0</v>
      </c>
      <c r="AA41" s="1">
        <f t="shared" si="33"/>
        <v>974</v>
      </c>
      <c r="AB41" s="13">
        <f t="shared" si="33"/>
        <v>4495</v>
      </c>
      <c r="AC41" s="14">
        <f t="shared" si="34"/>
        <v>5469</v>
      </c>
      <c r="AE41" s="3" t="s">
        <v>14</v>
      </c>
      <c r="AF41" s="2">
        <f t="shared" si="35"/>
        <v>5250.5133470225874</v>
      </c>
      <c r="AG41" s="2">
        <f t="shared" si="30"/>
        <v>6208.3507306889342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8430.316742081448</v>
      </c>
      <c r="AN41" s="2" t="str">
        <f t="shared" si="30"/>
        <v>N.A.</v>
      </c>
      <c r="AO41" s="2" t="str">
        <f t="shared" si="30"/>
        <v>N.A.</v>
      </c>
      <c r="AP41" s="15">
        <f t="shared" si="30"/>
        <v>5250.5133470225874</v>
      </c>
      <c r="AQ41" s="13">
        <f t="shared" si="30"/>
        <v>6536.0845383759724</v>
      </c>
      <c r="AR41" s="14">
        <f t="shared" si="30"/>
        <v>6307.1311025781679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6344697.9999999991</v>
      </c>
      <c r="C43" s="2">
        <v>23790399.999999996</v>
      </c>
      <c r="D43" s="2">
        <v>1737000</v>
      </c>
      <c r="E43" s="2"/>
      <c r="F43" s="2"/>
      <c r="G43" s="2"/>
      <c r="H43" s="2">
        <v>5093930</v>
      </c>
      <c r="I43" s="2">
        <v>5589300</v>
      </c>
      <c r="J43" s="2"/>
      <c r="K43" s="2"/>
      <c r="L43" s="1">
        <f t="shared" ref="L43" si="36">B43+D43+F43+H43+J43</f>
        <v>13175628</v>
      </c>
      <c r="M43" s="13">
        <f t="shared" ref="M43" si="37">C43+E43+G43+I43+K43</f>
        <v>29379699.999999996</v>
      </c>
      <c r="N43" s="17">
        <f t="shared" ref="N43" si="38">L43+M43</f>
        <v>42555328</v>
      </c>
      <c r="P43" s="4" t="s">
        <v>16</v>
      </c>
      <c r="Q43" s="2">
        <v>1473</v>
      </c>
      <c r="R43" s="2">
        <v>3832</v>
      </c>
      <c r="S43" s="2">
        <v>193</v>
      </c>
      <c r="T43" s="2">
        <v>0</v>
      </c>
      <c r="U43" s="2">
        <v>0</v>
      </c>
      <c r="V43" s="2">
        <v>0</v>
      </c>
      <c r="W43" s="2">
        <v>2549</v>
      </c>
      <c r="X43" s="2">
        <v>663</v>
      </c>
      <c r="Y43" s="2">
        <v>0</v>
      </c>
      <c r="Z43" s="2">
        <v>0</v>
      </c>
      <c r="AA43" s="1">
        <f t="shared" ref="AA43" si="39">Q43+S43+U43+W43+Y43</f>
        <v>4215</v>
      </c>
      <c r="AB43" s="13">
        <f t="shared" ref="AB43" si="40">R43+T43+V43+X43+Z43</f>
        <v>4495</v>
      </c>
      <c r="AC43" s="17">
        <f t="shared" ref="AC43" si="41">AA43+AB43</f>
        <v>8710</v>
      </c>
      <c r="AE43" s="4" t="s">
        <v>16</v>
      </c>
      <c r="AF43" s="2">
        <f t="shared" si="35"/>
        <v>4307.330617786829</v>
      </c>
      <c r="AG43" s="2">
        <f t="shared" si="30"/>
        <v>6208.3507306889342</v>
      </c>
      <c r="AH43" s="2">
        <f t="shared" si="30"/>
        <v>9000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1998.4032954099646</v>
      </c>
      <c r="AM43" s="2">
        <f t="shared" si="30"/>
        <v>8430.316742081448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3125.8903914590746</v>
      </c>
      <c r="AQ43" s="13">
        <f t="shared" ref="AQ43" si="43">IFERROR(M43/AB43, "N.A.")</f>
        <v>6536.0845383759724</v>
      </c>
      <c r="AR43" s="14">
        <f t="shared" ref="AR43" si="44">IFERROR(N43/AC43, "N.A.")</f>
        <v>4885.8011481056255</v>
      </c>
    </row>
    <row r="44" spans="1:44" ht="15" customHeight="1" thickBot="1" x14ac:dyDescent="0.3">
      <c r="A44" s="5" t="s">
        <v>0</v>
      </c>
      <c r="B44" s="24">
        <f>B43+C43</f>
        <v>30135097.999999996</v>
      </c>
      <c r="C44" s="26"/>
      <c r="D44" s="24">
        <f>D43+E43</f>
        <v>1737000</v>
      </c>
      <c r="E44" s="26"/>
      <c r="F44" s="24">
        <f>F43+G43</f>
        <v>0</v>
      </c>
      <c r="G44" s="26"/>
      <c r="H44" s="24">
        <f>H43+I43</f>
        <v>10683230</v>
      </c>
      <c r="I44" s="26"/>
      <c r="J44" s="24">
        <f>J43+K43</f>
        <v>0</v>
      </c>
      <c r="K44" s="26"/>
      <c r="L44" s="24">
        <f>L43+M43</f>
        <v>42555328</v>
      </c>
      <c r="M44" s="25"/>
      <c r="N44" s="18">
        <f>B44+D44+F44+H44+J44</f>
        <v>42555328</v>
      </c>
      <c r="P44" s="5" t="s">
        <v>0</v>
      </c>
      <c r="Q44" s="24">
        <f>Q43+R43</f>
        <v>5305</v>
      </c>
      <c r="R44" s="26"/>
      <c r="S44" s="24">
        <f>S43+T43</f>
        <v>193</v>
      </c>
      <c r="T44" s="26"/>
      <c r="U44" s="24">
        <f>U43+V43</f>
        <v>0</v>
      </c>
      <c r="V44" s="26"/>
      <c r="W44" s="24">
        <f>W43+X43</f>
        <v>3212</v>
      </c>
      <c r="X44" s="26"/>
      <c r="Y44" s="24">
        <f>Y43+Z43</f>
        <v>0</v>
      </c>
      <c r="Z44" s="26"/>
      <c r="AA44" s="24">
        <f>AA43+AB43</f>
        <v>8710</v>
      </c>
      <c r="AB44" s="25"/>
      <c r="AC44" s="18">
        <f>Q44+S44+U44+W44+Y44</f>
        <v>8710</v>
      </c>
      <c r="AE44" s="5" t="s">
        <v>0</v>
      </c>
      <c r="AF44" s="27">
        <f>IFERROR(B44/Q44,"N.A.")</f>
        <v>5680.5085768143254</v>
      </c>
      <c r="AG44" s="28"/>
      <c r="AH44" s="27">
        <f>IFERROR(D44/S44,"N.A.")</f>
        <v>9000</v>
      </c>
      <c r="AI44" s="28"/>
      <c r="AJ44" s="27" t="str">
        <f>IFERROR(F44/U44,"N.A.")</f>
        <v>N.A.</v>
      </c>
      <c r="AK44" s="28"/>
      <c r="AL44" s="27">
        <f>IFERROR(H44/W44,"N.A.")</f>
        <v>3326.0367372353676</v>
      </c>
      <c r="AM44" s="28"/>
      <c r="AN44" s="27" t="str">
        <f>IFERROR(J44/Y44,"N.A.")</f>
        <v>N.A.</v>
      </c>
      <c r="AO44" s="28"/>
      <c r="AP44" s="27">
        <f>IFERROR(L44/AA44,"N.A.")</f>
        <v>4885.8011481056255</v>
      </c>
      <c r="AQ44" s="28"/>
      <c r="AR44" s="16">
        <f>IFERROR(N44/AC44, "N.A.")</f>
        <v>4885.8011481056255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3946fdfc-da00-409a-95df-cd9f19cc2a9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2018 T1</dc:title>
  <dc:subject>Matriz Hussmanns Quintana Roo, 2018-T1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2025-12-16T14:44:14Z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